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 Financial Summary Form"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tc={0222ef5c-9385-4907-9eac-2282cf152694}</author>
    <author>tc={337f6952-1961-4b9d-9e80-5f3e357de754}</author>
    <author>tc={3b3523f1-6cdb-49f5-866a-d0dee500246b}</author>
    <author>tc={6f9aa946-3251-49ec-89e7-2b2fa38a3c10}</author>
    <author>tc={79abd14e-d165-4909-9d53-6af597daf3ae}</author>
    <author>tc={a3edaa70-05f7-49b5-b8ef-11bb57bcdbec}</author>
  </authors>
  <commentList>
    <comment authorId="0" xr:uid="{0222ef5c-9385-4907-9eac-2282cf152694}" ref="B32">
      <text>
        <t xml:space="preserve">[Threaded comment]
 Your version of Excel allows you to read this threaded comment; however, any edits to it will get removed if the file is opened in a newer version of Excel. Learn more: https://go.microsoft.com/fwlink/?linkid=870924
Comment:
	This number matches their Net Operating number, but they have a much larger Total Activity Net Loss due to Recognized and Unrecognized Gains/Losses. Not sure where that would go on our form.
</t>
      </text>
    </comment>
    <comment authorId="1" xr:uid="{337f6952-1961-4b9d-9e80-5f3e357de754}" ref="B22">
      <text>
        <t xml:space="preserve">[Threaded comment]
 Your version of Excel allows you to read this threaded comment; however, any edits to it will get removed if the file is opened in a newer version of Excel. Learn more: https://go.microsoft.com/fwlink/?linkid=870924
Comment:
	Line item labeled "General &amp; Admin"
</t>
      </text>
    </comment>
    <comment authorId="2" xr:uid="{3b3523f1-6cdb-49f5-866a-d0dee500246b}" ref="A1">
      <text>
        <t xml:space="preserve">[Threaded comment]
 Your version of Excel allows you to read this threaded comment; however, any edits to it will get removed if the file is opened in a newer version of Excel. Learn more: https://go.microsoft.com/fwlink/?linkid=870924
Comment:
	We need a good name for our charity!
</t>
      </text>
    </comment>
    <comment authorId="3" xr:uid="{6f9aa946-3251-49ec-89e7-2b2fa38a3c10}" ref="B21">
      <text>
        <t xml:space="preserve">[Threaded comment]
 Your version of Excel allows you to read this threaded comment; however, any edits to it will get removed if the file is opened in a newer version of Excel. Learn more: https://go.microsoft.com/fwlink/?linkid=870924
Comment:
	This number is the total of their "Programs" (not labeled as an expense, but the numbers were in parentheses).
</t>
      </text>
    </comment>
    <comment authorId="4" xr:uid="{79abd14e-d165-4909-9d53-6af597daf3ae}" ref="B17">
      <text>
        <t xml:space="preserve">[Threaded comment]
 Your version of Excel allows you to read this threaded comment; however, any edits to it will get removed if the file is opened in a newer version of Excel. Learn more: https://go.microsoft.com/fwlink/?linkid=870924
Comment:
	I took this number from their "Retail Stores Combined" YTD
</t>
      </text>
    </comment>
    <comment authorId="5" xr:uid="{a3edaa70-05f7-49b5-b8ef-11bb57bcdbec}" ref="B16">
      <text>
        <t xml:space="preserve">[Threaded comment]
 Your version of Excel allows you to read this threaded comment; however, any edits to it will get removed if the file is opened in a newer version of Excel. Learn more: https://go.microsoft.com/fwlink/?linkid=870924
Comment:
	I pulled this number from "Funding Development" in their YTD.
</t>
      </text>
    </comment>
  </commentList>
</comments>
</file>

<file path=xl/sharedStrings.xml><?xml version="1.0" encoding="utf-8"?>
<sst xmlns="http://schemas.openxmlformats.org/spreadsheetml/2006/main" count="109" uniqueCount="88">
  <si>
    <r>
      <rPr>
        <rFont val="Calibri"/>
        <b/>
        <color rgb="FFFF0000"/>
        <sz val="14.0"/>
      </rPr>
      <t>EXAMPLE</t>
    </r>
    <r>
      <rPr>
        <rFont val="Calibri"/>
        <b/>
        <color rgb="FF000000"/>
        <sz val="14.0"/>
      </rPr>
      <t xml:space="preserve"> - IMPACT 100 TRAVERSE CITY - Financial Position Summary Form</t>
    </r>
  </si>
  <si>
    <t>Traverse City Center for Doing Good</t>
  </si>
  <si>
    <t>TIP:  This form has been designed for you to easily compile information from your organization's three most recent years of financial statements and IRS Form 990 filings. Having the financial documents required for submission with your application readily available before beginning this form will assist you in compiling the information quickly and accurately.</t>
  </si>
  <si>
    <t>Other information regarding this form:</t>
  </si>
  <si>
    <t>Please include Interim 2026 financials along with a prior year comparison; If 2025 tax returns or audited financials are not completed, please include 2025 year-end financial information below - indicate if management-prepared information has been provided instead of tax returns or audited statements.  Please provide a full 3 years of tax returns, as applicable.  If you have complete financials for years 2023, 2024 &amp; 2025 there is no need to submit 2022 financials.</t>
  </si>
  <si>
    <t>(1) NOTES:  Please provide detail in this section that is necessary to explain differences year over year as well as one-time expenses/purchases/donations that would be useful for our anlaysis.  Please use this space to explain anything that would not be clear from reviewing the financials.</t>
  </si>
  <si>
    <t>2025 vs. 2024</t>
  </si>
  <si>
    <t>2024 vs. 2023</t>
  </si>
  <si>
    <t>2023 vs. 2022</t>
  </si>
  <si>
    <t>Notes (1):</t>
  </si>
  <si>
    <t>INPUT DATA</t>
  </si>
  <si>
    <t>Year-to-date</t>
  </si>
  <si>
    <t>Year-to-date (prior year)</t>
  </si>
  <si>
    <t>Date of Interim Financials</t>
  </si>
  <si>
    <t>IRS FORM 990</t>
  </si>
  <si>
    <t>Fiscal Year End (Page 1, Box A)</t>
  </si>
  <si>
    <t>Formation Year (Page 1, Box L)</t>
  </si>
  <si>
    <t>Page 9, Part VIII Statement of Revenue</t>
  </si>
  <si>
    <t>Line 1c: Fundraising Events**</t>
  </si>
  <si>
    <t>**</t>
  </si>
  <si>
    <t>Column A, Line 1h: Total Contributions, Gifts, Grants, Other</t>
  </si>
  <si>
    <t>Column A, Line 2g: Total Program Service Revenue</t>
  </si>
  <si>
    <t>Total Other Revenue</t>
  </si>
  <si>
    <t>Total of data entered above subtracted from Total Revenue</t>
  </si>
  <si>
    <t>Column A, Line 12: Total Revenue</t>
  </si>
  <si>
    <t>Page 10, Part IX Statement of Functional Expenses</t>
  </si>
  <si>
    <t>Column B, Line 25: Program Services Expenses</t>
  </si>
  <si>
    <t>Column C, Line 25: Management &amp; General Expenses</t>
  </si>
  <si>
    <t>Column D, Line 25: Fundraising Expenses**</t>
  </si>
  <si>
    <t>Column A, Line 25: Total Functional Expenses</t>
  </si>
  <si>
    <t>Total from data entered above from Part IX Columns B-D</t>
  </si>
  <si>
    <t>Page 11, Part X Balance Sheet, Column B</t>
  </si>
  <si>
    <t>Line 16: Total Assets</t>
  </si>
  <si>
    <t>Line 26: Total Liabilities</t>
  </si>
  <si>
    <t>Line 27: Unrestricted Net Assets</t>
  </si>
  <si>
    <t>This line of the 990 might be blank</t>
  </si>
  <si>
    <t>Line 28: Permanently Restricted Net Assets</t>
  </si>
  <si>
    <t>Line 32: Total Net Assets</t>
  </si>
  <si>
    <t>Total from data entered above from Part X Lines 27-28</t>
  </si>
  <si>
    <t>Page 12, Part XI Reconciliation of Net Assets</t>
  </si>
  <si>
    <t>Line 3: Revenue less expenses (Change in net assets)</t>
  </si>
  <si>
    <t>Total Revenue minus Total Expenses as entered above</t>
  </si>
  <si>
    <t>Page 12, Part XII Financial Statements and Reporting</t>
  </si>
  <si>
    <t>Line 2b: Were the financial statements for the fiscal year audited? (Yes/No)</t>
  </si>
  <si>
    <t>No</t>
  </si>
  <si>
    <t>Yes</t>
  </si>
  <si>
    <t>Select response from drop down menu</t>
  </si>
  <si>
    <t>**If Fundraising Expenses are greater than Fundraising Revenues, please include a detailed explanation in the space below:</t>
  </si>
  <si>
    <t>Fundraising event revenue is only for special events. Fundraising expenses include the wages and other expenses of development office.</t>
  </si>
  <si>
    <t>ANNUAL FINANCIAL STATEMENTS</t>
  </si>
  <si>
    <t>General Information</t>
  </si>
  <si>
    <t>Enter information as indicated by your response above.</t>
  </si>
  <si>
    <t>NA</t>
  </si>
  <si>
    <t>Select audit opinion from list, if applicable.</t>
  </si>
  <si>
    <t>N/A</t>
  </si>
  <si>
    <t>Qualified</t>
  </si>
  <si>
    <t>Clean-Unqualified</t>
  </si>
  <si>
    <t>If anything other than an unqualified opinion was received, please explain in more detail below:</t>
  </si>
  <si>
    <t>The qualified opinion for years ending 2024 and 2025 is the result of the organization not including in the consolidated financial statements the accounts of a certain real estate partnership in which the organization maintains a controlling, financial indirect interest.</t>
  </si>
  <si>
    <t>Balance Sheet</t>
  </si>
  <si>
    <t>Current Assets Total</t>
  </si>
  <si>
    <t>Current Liabilities Total</t>
  </si>
  <si>
    <t>Net Liquid Assets</t>
  </si>
  <si>
    <t>Current Assets - Current Liabilities</t>
  </si>
  <si>
    <t>FINANCIAL PERFORMANCE RATIOS</t>
  </si>
  <si>
    <t>Program Services as % of Total Expenses</t>
  </si>
  <si>
    <t>Program Services Expenses / Total Expenses</t>
  </si>
  <si>
    <t>Management &amp; General  Administrative as a % of Total Expenses</t>
  </si>
  <si>
    <t>Management &amp; General Administrative Expenses / Total Expenses</t>
  </si>
  <si>
    <t>Fundraising as a % of Total Expenses</t>
  </si>
  <si>
    <t>Fundraising Expenses / Total Expenses</t>
  </si>
  <si>
    <t>Fundraising Efficiency</t>
  </si>
  <si>
    <t>Fundraising Expenses / Total Contributions, Gifts, Grants and Other Similar Revenue</t>
  </si>
  <si>
    <t>% Unrestricted Net Assets</t>
  </si>
  <si>
    <t>Unrestricted Net Assets / Total Net Assets</t>
  </si>
  <si>
    <t>Liabilities as % of Unrestricted Net Assets</t>
  </si>
  <si>
    <t>Total Liabilities / Unrestricted Net Assets</t>
  </si>
  <si>
    <t>Months of Expenses Covered by Net Liquid Assets</t>
  </si>
  <si>
    <t>Net Liquid Assets / Average Monthly Expenses</t>
  </si>
  <si>
    <t>Liquidity Ratio (Target &gt; 3)</t>
  </si>
  <si>
    <t>Current Assets / Current Liabilities</t>
  </si>
  <si>
    <t>Defensive Ratio (Target &gt; 3)</t>
  </si>
  <si>
    <t>Unrestricted Net Assets / Average Monthly Total Expenses</t>
  </si>
  <si>
    <t>Debt Ratio (Target &lt; 0.3)</t>
  </si>
  <si>
    <t>Liabilities / Assets</t>
  </si>
  <si>
    <t>(1) If there is any other information that will help us to better understand your organization's financial position during the periods reported, please provide it below:</t>
  </si>
  <si>
    <t>Disclaimer of Opinion</t>
  </si>
  <si>
    <t>Adverse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</si>
</sst>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d/yyyy"/>
    <numFmt numFmtId="165" formatCode="_(&quot;$&quot;* #,##0_);_(&quot;$&quot;* \(#,##0\);_(&quot;$&quot;* &quot;-&quot;_);_(@_)"/>
    <numFmt numFmtId="166" formatCode="0.0%"/>
    <numFmt numFmtId="167" formatCode="_(&quot;$&quot;* #,##0.000_);_(&quot;$&quot;* \(#,##0.000\);_(&quot;$&quot;* &quot;-&quot;??_);_(@_)"/>
    <numFmt numFmtId="168" formatCode="_(* #,##0.00_);_(* \(#,##0.00\);_(* &quot;-&quot;??_);_(@_)"/>
    <numFmt numFmtId="169" formatCode="0.0"/>
  </numFmts>
  <fonts count="13">
    <font>
      <sz val="11.0"/>
      <color rgb="FF000000"/>
      <name val="Calibri"/>
      <scheme val="minor"/>
    </font>
    <font>
      <b/>
      <sz val="14.0"/>
      <color rgb="FF000000"/>
      <name val="Calibri"/>
    </font>
    <font/>
    <font>
      <sz val="11.0"/>
      <color rgb="FF000000"/>
      <name val="Calibri"/>
    </font>
    <font>
      <sz val="14.0"/>
      <color rgb="FF000000"/>
      <name val="Calibri"/>
    </font>
    <font>
      <sz val="14.0"/>
      <color rgb="FFFF0000"/>
      <name val="Calibri"/>
    </font>
    <font>
      <b/>
      <sz val="11.0"/>
      <color rgb="FF000000"/>
      <name val="Calibri"/>
    </font>
    <font>
      <b/>
      <sz val="11.0"/>
      <color theme="1"/>
      <name val="Calibri"/>
    </font>
    <font>
      <sz val="11.0"/>
      <color theme="1"/>
      <name val="Calibri"/>
    </font>
    <font>
      <sz val="11.0"/>
      <color rgb="FFFF0000"/>
      <name val="Calibri"/>
    </font>
    <font>
      <b/>
      <sz val="11.0"/>
      <color rgb="FFFF0000"/>
      <name val="Calibri"/>
    </font>
    <font>
      <b/>
      <i/>
      <sz val="11.0"/>
      <color rgb="FF000000"/>
      <name val="Calibri"/>
    </font>
    <font>
      <sz val="11.0"/>
      <color rgb="FFFFFFFF"/>
      <name val="Calibri"/>
    </font>
  </fonts>
  <fills count="8">
    <fill>
      <patternFill patternType="none"/>
    </fill>
    <fill>
      <patternFill patternType="lightGray"/>
    </fill>
    <fill>
      <patternFill patternType="solid">
        <fgColor rgb="FFE2EFD9"/>
        <bgColor rgb="FFE2EFD9"/>
      </patternFill>
    </fill>
    <fill>
      <patternFill patternType="solid">
        <fgColor rgb="FFE7E6E6"/>
        <bgColor rgb="FFE7E6E6"/>
      </patternFill>
    </fill>
    <fill>
      <patternFill patternType="solid">
        <fgColor rgb="FFD6E3BC"/>
        <bgColor rgb="FFD6E3BC"/>
      </patternFill>
    </fill>
    <fill>
      <patternFill patternType="solid">
        <fgColor theme="0"/>
        <bgColor theme="0"/>
      </patternFill>
    </fill>
    <fill>
      <patternFill patternType="solid">
        <fgColor rgb="FFEAF1DD"/>
        <bgColor rgb="FFEAF1DD"/>
      </patternFill>
    </fill>
    <fill>
      <patternFill patternType="solid">
        <fgColor rgb="FFFEF2CB"/>
        <bgColor rgb="FFFEF2CB"/>
      </patternFill>
    </fill>
  </fills>
  <borders count="11">
    <border/>
    <border>
      <left/>
      <top/>
      <bottom/>
    </border>
    <border>
      <top/>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0" fillId="0" fontId="1" numFmtId="0" xfId="0" applyAlignment="1" applyFont="1">
      <alignment readingOrder="0" shrinkToFit="0" vertical="top" wrapText="1"/>
    </xf>
    <xf borderId="1" fillId="2" fontId="1" numFmtId="0" xfId="0" applyAlignment="1" applyBorder="1" applyFill="1" applyFont="1">
      <alignment horizontal="center" readingOrder="0" shrinkToFit="0" vertical="top" wrapText="1"/>
    </xf>
    <xf borderId="2" fillId="0" fontId="2" numFmtId="0" xfId="0" applyBorder="1" applyFont="1"/>
    <xf borderId="0" fillId="0" fontId="1" numFmtId="0" xfId="0" applyAlignment="1" applyFont="1">
      <alignment shrinkToFit="0" vertical="top" wrapText="1"/>
    </xf>
    <xf borderId="0" fillId="0" fontId="3" numFmtId="0" xfId="0" applyAlignment="1" applyFont="1">
      <alignment shrinkToFit="0" vertical="top" wrapText="1"/>
    </xf>
    <xf borderId="0" fillId="0" fontId="1" numFmtId="0" xfId="0" applyAlignment="1" applyFont="1">
      <alignment horizontal="center" shrinkToFit="0" vertical="top" wrapText="1"/>
    </xf>
    <xf borderId="0" fillId="0" fontId="1" numFmtId="0" xfId="0" applyAlignment="1" applyFont="1">
      <alignment horizontal="left" shrinkToFit="0" vertical="top" wrapText="1"/>
    </xf>
    <xf borderId="0" fillId="0" fontId="4" numFmtId="0" xfId="0" applyAlignment="1" applyFont="1">
      <alignment horizontal="left" shrinkToFit="0" vertical="top" wrapText="1"/>
    </xf>
    <xf quotePrefix="1" borderId="0" fillId="0" fontId="5" numFmtId="0" xfId="0" applyAlignment="1" applyFont="1">
      <alignment horizontal="left" readingOrder="0" shrinkToFit="0" vertical="top" wrapText="1"/>
    </xf>
    <xf borderId="0" fillId="0" fontId="5" numFmtId="0" xfId="0" applyAlignment="1" applyFont="1">
      <alignment horizontal="left" shrinkToFit="0" vertical="top" wrapText="1"/>
    </xf>
    <xf borderId="3" fillId="3" fontId="6" numFmtId="0" xfId="0" applyAlignment="1" applyBorder="1" applyFill="1" applyFont="1">
      <alignment shrinkToFit="0" vertical="top" wrapText="1"/>
    </xf>
    <xf borderId="4" fillId="3" fontId="6" numFmtId="0" xfId="0" applyAlignment="1" applyBorder="1" applyFont="1">
      <alignment horizontal="center" readingOrder="0" shrinkToFit="0" vertical="top" wrapText="1"/>
    </xf>
    <xf borderId="5" fillId="3" fontId="6" numFmtId="0" xfId="0" applyAlignment="1" applyBorder="1" applyFont="1">
      <alignment horizontal="center" readingOrder="0" shrinkToFit="0" vertical="top" wrapText="1"/>
    </xf>
    <xf borderId="6" fillId="3" fontId="6" numFmtId="0" xfId="0" applyAlignment="1" applyBorder="1" applyFont="1">
      <alignment horizontal="center" readingOrder="0" shrinkToFit="0" vertical="top" wrapText="1"/>
    </xf>
    <xf borderId="6" fillId="3" fontId="6" numFmtId="0" xfId="0" applyAlignment="1" applyBorder="1" applyFont="1">
      <alignment shrinkToFit="0" vertical="top" wrapText="1"/>
    </xf>
    <xf borderId="7" fillId="0" fontId="6" numFmtId="0" xfId="0" applyAlignment="1" applyBorder="1" applyFont="1">
      <alignment vertical="top"/>
    </xf>
    <xf borderId="8" fillId="0" fontId="6" numFmtId="0" xfId="0" applyAlignment="1" applyBorder="1" applyFont="1">
      <alignment vertical="top"/>
    </xf>
    <xf borderId="8" fillId="0" fontId="7" numFmtId="0" xfId="0" applyAlignment="1" applyBorder="1" applyFont="1">
      <alignment horizontal="center" shrinkToFit="0" wrapText="1"/>
    </xf>
    <xf borderId="9" fillId="0" fontId="8" numFmtId="0" xfId="0" applyBorder="1" applyFont="1"/>
    <xf borderId="10" fillId="0" fontId="8" numFmtId="0" xfId="0" applyBorder="1" applyFont="1"/>
    <xf borderId="7" fillId="0" fontId="6" numFmtId="0" xfId="0" applyAlignment="1" applyBorder="1" applyFont="1">
      <alignment horizontal="left" shrinkToFit="0" vertical="top" wrapText="1"/>
    </xf>
    <xf borderId="6" fillId="4" fontId="6" numFmtId="164" xfId="0" applyAlignment="1" applyBorder="1" applyFill="1" applyFont="1" applyNumberFormat="1">
      <alignment horizontal="left" readingOrder="0" shrinkToFit="0" vertical="top" wrapText="1"/>
    </xf>
    <xf borderId="9" fillId="0" fontId="6" numFmtId="0" xfId="0" applyAlignment="1" applyBorder="1" applyFont="1">
      <alignment horizontal="left" shrinkToFit="0" vertical="top" wrapText="1"/>
    </xf>
    <xf borderId="10" fillId="0" fontId="6" numFmtId="0" xfId="0" applyAlignment="1" applyBorder="1" applyFont="1">
      <alignment horizontal="left" shrinkToFit="0" vertical="top" wrapText="1"/>
    </xf>
    <xf borderId="7" fillId="3" fontId="6" numFmtId="0" xfId="0" applyAlignment="1" applyBorder="1" applyFont="1">
      <alignment horizontal="left" shrinkToFit="0" vertical="top" wrapText="1"/>
    </xf>
    <xf borderId="9" fillId="0" fontId="2" numFmtId="0" xfId="0" applyBorder="1" applyFont="1"/>
    <xf borderId="10" fillId="0" fontId="2" numFmtId="0" xfId="0" applyBorder="1" applyFont="1"/>
    <xf borderId="6" fillId="0" fontId="6" numFmtId="0" xfId="0" applyAlignment="1" applyBorder="1" applyFont="1">
      <alignment horizontal="left" shrinkToFit="0" vertical="top" wrapText="1"/>
    </xf>
    <xf borderId="6" fillId="5" fontId="6" numFmtId="14" xfId="0" applyAlignment="1" applyBorder="1" applyFill="1" applyFont="1" applyNumberFormat="1">
      <alignment horizontal="center" readingOrder="0" shrinkToFit="0" vertical="top" wrapText="1"/>
    </xf>
    <xf borderId="6" fillId="2" fontId="6" numFmtId="14" xfId="0" applyAlignment="1" applyBorder="1" applyFont="1" applyNumberFormat="1">
      <alignment horizontal="center" readingOrder="0" shrinkToFit="0" vertical="top" wrapText="1"/>
    </xf>
    <xf borderId="6" fillId="5" fontId="6" numFmtId="0" xfId="0" applyAlignment="1" applyBorder="1" applyFont="1">
      <alignment horizontal="center" readingOrder="0" shrinkToFit="0" vertical="top" wrapText="1"/>
    </xf>
    <xf borderId="6" fillId="6" fontId="6" numFmtId="0" xfId="0" applyAlignment="1" applyBorder="1" applyFill="1" applyFont="1">
      <alignment horizontal="left" readingOrder="0" shrinkToFit="0" vertical="top" wrapText="1"/>
    </xf>
    <xf borderId="7" fillId="0" fontId="6" numFmtId="0" xfId="0" applyAlignment="1" applyBorder="1" applyFont="1">
      <alignment horizontal="left" readingOrder="0" shrinkToFit="0" vertical="top" wrapText="1"/>
    </xf>
    <xf borderId="6" fillId="0" fontId="3" numFmtId="0" xfId="0" applyAlignment="1" applyBorder="1" applyFont="1">
      <alignment horizontal="left" shrinkToFit="0" vertical="top" wrapText="1"/>
    </xf>
    <xf borderId="6" fillId="2" fontId="3" numFmtId="165" xfId="0" applyBorder="1" applyFont="1" applyNumberFormat="1"/>
    <xf borderId="6" fillId="2" fontId="3" numFmtId="165" xfId="0" applyAlignment="1" applyBorder="1" applyFont="1" applyNumberFormat="1">
      <alignment readingOrder="0"/>
    </xf>
    <xf borderId="6" fillId="0" fontId="3" numFmtId="166" xfId="0" applyAlignment="1" applyBorder="1" applyFont="1" applyNumberFormat="1">
      <alignment horizontal="center" shrinkToFit="0" vertical="top" wrapText="1"/>
    </xf>
    <xf borderId="6" fillId="0" fontId="6" numFmtId="0" xfId="0" applyAlignment="1" applyBorder="1" applyFont="1">
      <alignment shrinkToFit="0" vertical="top" wrapText="1"/>
    </xf>
    <xf borderId="6" fillId="0" fontId="3" numFmtId="0" xfId="0" applyAlignment="1" applyBorder="1" applyFont="1">
      <alignment horizontal="left" readingOrder="0" shrinkToFit="0" vertical="top" wrapText="1"/>
    </xf>
    <xf borderId="6" fillId="0" fontId="3" numFmtId="0" xfId="0" applyAlignment="1" applyBorder="1" applyFont="1">
      <alignment shrinkToFit="0" vertical="top" wrapText="1"/>
    </xf>
    <xf borderId="6" fillId="0" fontId="3" numFmtId="165" xfId="0" applyBorder="1" applyFont="1" applyNumberFormat="1"/>
    <xf borderId="6" fillId="0" fontId="3" numFmtId="0" xfId="0" applyAlignment="1" applyBorder="1" applyFont="1">
      <alignment readingOrder="0" shrinkToFit="0" vertical="top" wrapText="1"/>
    </xf>
    <xf borderId="6" fillId="2" fontId="6" numFmtId="0" xfId="0" applyAlignment="1" applyBorder="1" applyFont="1">
      <alignment horizontal="center" readingOrder="0" shrinkToFit="0" vertical="top" wrapText="1"/>
    </xf>
    <xf borderId="6" fillId="0" fontId="9" numFmtId="0" xfId="0" applyAlignment="1" applyBorder="1" applyFont="1">
      <alignment horizontal="left" shrinkToFit="0" vertical="top" wrapText="1"/>
    </xf>
    <xf borderId="7" fillId="0" fontId="10" numFmtId="0" xfId="0" applyAlignment="1" applyBorder="1" applyFont="1">
      <alignment horizontal="left" readingOrder="0" shrinkToFit="0" vertical="top" wrapText="1"/>
    </xf>
    <xf borderId="7" fillId="2" fontId="9" numFmtId="0" xfId="0" applyAlignment="1" applyBorder="1" applyFont="1">
      <alignment horizontal="left" readingOrder="0" shrinkToFit="0" vertical="top" wrapText="1"/>
    </xf>
    <xf borderId="6" fillId="0" fontId="6" numFmtId="0" xfId="0" applyAlignment="1" applyBorder="1" applyFont="1">
      <alignment horizontal="center" shrinkToFit="0" vertical="top" wrapText="1"/>
    </xf>
    <xf borderId="7" fillId="2" fontId="11" numFmtId="0" xfId="0" applyAlignment="1" applyBorder="1" applyFont="1">
      <alignment horizontal="left" readingOrder="0" shrinkToFit="0" vertical="top" wrapText="1"/>
    </xf>
    <xf borderId="6" fillId="2" fontId="3" numFmtId="165" xfId="0" applyAlignment="1" applyBorder="1" applyFont="1" applyNumberFormat="1">
      <alignment horizontal="left" readingOrder="0" shrinkToFit="0" vertical="top" wrapText="1"/>
    </xf>
    <xf borderId="6" fillId="0" fontId="3" numFmtId="167" xfId="0" applyAlignment="1" applyBorder="1" applyFont="1" applyNumberFormat="1">
      <alignment shrinkToFit="0" vertical="top" wrapText="1"/>
    </xf>
    <xf borderId="6" fillId="0" fontId="3" numFmtId="165" xfId="0" applyAlignment="1" applyBorder="1" applyFont="1" applyNumberFormat="1">
      <alignment horizontal="left" shrinkToFit="0" vertical="top" wrapText="1"/>
    </xf>
    <xf borderId="6" fillId="0" fontId="3" numFmtId="165" xfId="0" applyAlignment="1" applyBorder="1" applyFont="1" applyNumberFormat="1">
      <alignment horizontal="left" readingOrder="0" shrinkToFit="0" vertical="top" wrapText="1"/>
    </xf>
    <xf borderId="7" fillId="7" fontId="6" numFmtId="0" xfId="0" applyAlignment="1" applyBorder="1" applyFill="1" applyFont="1">
      <alignment horizontal="left" shrinkToFit="0" vertical="top" wrapText="1"/>
    </xf>
    <xf borderId="6" fillId="0" fontId="3" numFmtId="166" xfId="0" applyAlignment="1" applyBorder="1" applyFont="1" applyNumberFormat="1">
      <alignment horizontal="right" shrinkToFit="0" vertical="top" wrapText="1"/>
    </xf>
    <xf borderId="6" fillId="0" fontId="3" numFmtId="168" xfId="0" applyBorder="1" applyFont="1" applyNumberFormat="1"/>
    <xf borderId="6" fillId="0" fontId="3" numFmtId="169" xfId="0" applyAlignment="1" applyBorder="1" applyFont="1" applyNumberFormat="1">
      <alignment horizontal="right" shrinkToFit="0" vertical="top" wrapText="1"/>
    </xf>
    <xf borderId="6" fillId="0" fontId="3" numFmtId="168" xfId="0" applyAlignment="1" applyBorder="1" applyFont="1" applyNumberFormat="1">
      <alignment horizontal="right" shrinkToFit="0" vertical="top" wrapText="1"/>
    </xf>
    <xf borderId="7" fillId="0" fontId="10" numFmtId="0" xfId="0" applyAlignment="1" applyBorder="1" applyFont="1">
      <alignment horizontal="left" shrinkToFit="0" vertical="top" wrapText="1"/>
    </xf>
    <xf borderId="7" fillId="2" fontId="11" numFmtId="0" xfId="0" applyAlignment="1" applyBorder="1" applyFont="1">
      <alignment horizontal="left" shrinkToFit="0" vertical="top" wrapText="1"/>
    </xf>
    <xf borderId="0" fillId="0" fontId="12" numFmtId="0" xfId="0" applyAlignment="1" applyFont="1">
      <alignment horizontal="left" shrinkToFit="0" vertical="top" wrapText="1"/>
    </xf>
    <xf borderId="0" fillId="0" fontId="3"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Michelle Riehl" id="{0241bbeb-b6c9-42be-9c05-ca55759815a6}"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32" dT="2026-04-06T20:06:54.00" personId="{0241bbeb-b6c9-42be-9c05-ca55759815a6}" id="{0222ef5c-9385-4907-9eac-2282cf152694}" done="0">
    <x18tc:text xml:space="preserve">This number matches their Net Operating number, but they have a much larger Total Activity Net Loss due to Recognized and Unrecognized Gains/Losses. Not sure where that would go on our form.</x18tc:text>
  </x18tc:threadedComment>
  <x18tc:threadedComment ref="B17" dT="2026-04-06T20:04:15.00" personId="{0241bbeb-b6c9-42be-9c05-ca55759815a6}" id="{79abd14e-d165-4909-9d53-6af597daf3ae}" done="0">
    <x18tc:text xml:space="preserve">I took this number from their "Retail Stores Combined" YTD</x18tc:text>
  </x18tc:threadedComment>
  <x18tc:threadedComment ref="A1" dT="2026-04-06T15:36:05.00" personId="{0241bbeb-b6c9-42be-9c05-ca55759815a6}" id="{3b3523f1-6cdb-49f5-866a-d0dee500246b}" done="0">
    <x18tc:text xml:space="preserve">We need a good name for our charity!</x18tc:text>
  </x18tc:threadedComment>
  <x18tc:threadedComment ref="B22" dT="2026-04-06T20:06:17.00" personId="{0241bbeb-b6c9-42be-9c05-ca55759815a6}" id="{337f6952-1961-4b9d-9e80-5f3e357de754}" done="0">
    <x18tc:text xml:space="preserve">Line item labeled "General &amp; Admin"</x18tc:text>
  </x18tc:threadedComment>
  <x18tc:threadedComment ref="B16" dT="2026-04-06T20:03:33.00" personId="{0241bbeb-b6c9-42be-9c05-ca55759815a6}" id="{a3edaa70-05f7-49b5-b8ef-11bb57bcdbec}" done="0">
    <x18tc:text xml:space="preserve">I pulled this number from "Funding Development" in their YTD.</x18tc:text>
  </x18tc:threadedComment>
  <x18tc:threadedComment ref="B21" dT="2026-04-06T20:05:50.00" personId="{0241bbeb-b6c9-42be-9c05-ca55759815a6}" id="{6f9aa946-3251-49ec-89e7-2b2fa38a3c10}" done="0">
    <x18tc:text xml:space="preserve">This number is the total of their "Programs" (not labeled as an expense, but the numbers were in parentheses).</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29"/>
    <col customWidth="1" min="2" max="2" width="13.86"/>
    <col customWidth="1" min="3" max="3" width="16.57"/>
    <col customWidth="1" min="4" max="6" width="13.86"/>
    <col customWidth="1" min="7" max="8" width="15.71"/>
    <col customWidth="1" hidden="1" min="9" max="9" width="15.71"/>
    <col customWidth="1" min="10" max="10" width="56.86"/>
    <col customWidth="1" min="11" max="27" width="8.86"/>
  </cols>
  <sheetData>
    <row r="1" ht="41.25" customHeight="1">
      <c r="A1" s="1" t="s">
        <v>0</v>
      </c>
      <c r="G1" s="2" t="s">
        <v>1</v>
      </c>
      <c r="H1" s="3"/>
      <c r="I1" s="4"/>
      <c r="J1" s="5"/>
      <c r="K1" s="5"/>
      <c r="L1" s="5"/>
      <c r="M1" s="5"/>
      <c r="N1" s="5"/>
      <c r="O1" s="5"/>
      <c r="P1" s="5"/>
      <c r="Q1" s="5"/>
      <c r="R1" s="5"/>
      <c r="S1" s="5"/>
      <c r="T1" s="5"/>
      <c r="U1" s="5"/>
      <c r="V1" s="5"/>
      <c r="W1" s="5"/>
      <c r="X1" s="5"/>
      <c r="Y1" s="5"/>
      <c r="Z1" s="5"/>
      <c r="AA1" s="5"/>
    </row>
    <row r="2" ht="9.0" customHeight="1">
      <c r="A2" s="4"/>
      <c r="B2" s="5"/>
      <c r="C2" s="5"/>
      <c r="D2" s="5"/>
      <c r="E2" s="5"/>
      <c r="F2" s="5"/>
      <c r="G2" s="6"/>
      <c r="H2" s="6"/>
      <c r="I2" s="4"/>
      <c r="J2" s="5"/>
      <c r="K2" s="5"/>
      <c r="L2" s="5"/>
      <c r="M2" s="5"/>
      <c r="N2" s="5"/>
      <c r="O2" s="5"/>
      <c r="P2" s="5"/>
      <c r="Q2" s="5"/>
      <c r="R2" s="5"/>
      <c r="S2" s="5"/>
      <c r="T2" s="5"/>
      <c r="U2" s="5"/>
      <c r="V2" s="5"/>
      <c r="W2" s="5"/>
      <c r="X2" s="5"/>
      <c r="Y2" s="5"/>
      <c r="Z2" s="5"/>
      <c r="AA2" s="5"/>
    </row>
    <row r="3" ht="46.5" customHeight="1">
      <c r="A3" s="7" t="s">
        <v>2</v>
      </c>
      <c r="K3" s="5"/>
      <c r="L3" s="5"/>
      <c r="M3" s="5"/>
      <c r="N3" s="5"/>
      <c r="O3" s="5"/>
      <c r="P3" s="5"/>
      <c r="Q3" s="5"/>
      <c r="R3" s="5"/>
      <c r="S3" s="5"/>
      <c r="T3" s="5"/>
      <c r="U3" s="5"/>
      <c r="V3" s="5"/>
      <c r="W3" s="5"/>
      <c r="X3" s="5"/>
      <c r="Y3" s="5"/>
      <c r="Z3" s="5"/>
      <c r="AA3" s="5"/>
    </row>
    <row r="4" ht="24.0" customHeight="1">
      <c r="A4" s="8" t="s">
        <v>3</v>
      </c>
      <c r="K4" s="5"/>
      <c r="L4" s="5"/>
      <c r="M4" s="5"/>
      <c r="N4" s="5"/>
      <c r="O4" s="5"/>
      <c r="P4" s="5"/>
      <c r="Q4" s="5"/>
      <c r="R4" s="5"/>
      <c r="S4" s="5"/>
      <c r="T4" s="5"/>
      <c r="U4" s="5"/>
      <c r="V4" s="5"/>
      <c r="W4" s="5"/>
      <c r="X4" s="5"/>
      <c r="Y4" s="5"/>
      <c r="Z4" s="5"/>
      <c r="AA4" s="5"/>
    </row>
    <row r="5" ht="59.25" customHeight="1">
      <c r="A5" s="9" t="s">
        <v>4</v>
      </c>
      <c r="K5" s="5"/>
      <c r="L5" s="5"/>
      <c r="M5" s="5"/>
      <c r="N5" s="5"/>
      <c r="O5" s="5"/>
      <c r="P5" s="5"/>
      <c r="Q5" s="5"/>
      <c r="R5" s="5"/>
      <c r="S5" s="5"/>
      <c r="T5" s="5"/>
      <c r="U5" s="5"/>
      <c r="V5" s="5"/>
      <c r="W5" s="5"/>
      <c r="X5" s="5"/>
      <c r="Y5" s="5"/>
      <c r="Z5" s="5"/>
      <c r="AA5" s="5"/>
    </row>
    <row r="6" ht="41.25" customHeight="1">
      <c r="A6" s="10" t="s">
        <v>5</v>
      </c>
      <c r="K6" s="5"/>
      <c r="L6" s="5"/>
      <c r="M6" s="5"/>
      <c r="N6" s="5"/>
      <c r="O6" s="5"/>
      <c r="P6" s="5"/>
      <c r="Q6" s="5"/>
      <c r="R6" s="5"/>
      <c r="S6" s="5"/>
      <c r="T6" s="5"/>
      <c r="U6" s="5"/>
      <c r="V6" s="5"/>
      <c r="W6" s="5"/>
      <c r="X6" s="5"/>
      <c r="Y6" s="5"/>
      <c r="Z6" s="5"/>
      <c r="AA6" s="5"/>
    </row>
    <row r="7">
      <c r="A7" s="11"/>
      <c r="B7" s="12">
        <v>2026.0</v>
      </c>
      <c r="C7" s="12">
        <v>2025.0</v>
      </c>
      <c r="D7" s="13">
        <v>2025.0</v>
      </c>
      <c r="E7" s="13">
        <v>2024.0</v>
      </c>
      <c r="F7" s="14">
        <v>2023.0</v>
      </c>
      <c r="G7" s="14" t="s">
        <v>6</v>
      </c>
      <c r="H7" s="14" t="s">
        <v>7</v>
      </c>
      <c r="I7" s="14" t="s">
        <v>8</v>
      </c>
      <c r="J7" s="15" t="s">
        <v>9</v>
      </c>
      <c r="K7" s="5"/>
      <c r="L7" s="5"/>
      <c r="M7" s="5"/>
      <c r="N7" s="5"/>
      <c r="O7" s="5"/>
      <c r="P7" s="5"/>
      <c r="Q7" s="5"/>
      <c r="R7" s="5"/>
      <c r="S7" s="5"/>
      <c r="T7" s="5"/>
      <c r="U7" s="5"/>
      <c r="V7" s="5"/>
      <c r="W7" s="5"/>
      <c r="X7" s="5"/>
      <c r="Y7" s="5"/>
      <c r="Z7" s="5"/>
      <c r="AA7" s="5"/>
    </row>
    <row r="8">
      <c r="A8" s="16" t="s">
        <v>10</v>
      </c>
      <c r="B8" s="17" t="s">
        <v>11</v>
      </c>
      <c r="C8" s="18" t="s">
        <v>12</v>
      </c>
      <c r="D8" s="19"/>
      <c r="E8" s="19"/>
      <c r="F8" s="19"/>
      <c r="G8" s="19"/>
      <c r="H8" s="19"/>
      <c r="I8" s="19"/>
      <c r="J8" s="20"/>
      <c r="K8" s="5"/>
      <c r="L8" s="5"/>
      <c r="M8" s="5"/>
      <c r="N8" s="5"/>
      <c r="O8" s="5"/>
      <c r="P8" s="5"/>
      <c r="Q8" s="5"/>
      <c r="R8" s="5"/>
      <c r="S8" s="5"/>
      <c r="T8" s="5"/>
      <c r="U8" s="5"/>
      <c r="V8" s="5"/>
      <c r="W8" s="5"/>
      <c r="X8" s="5"/>
      <c r="Y8" s="5"/>
      <c r="Z8" s="5"/>
      <c r="AA8" s="5"/>
    </row>
    <row r="9">
      <c r="A9" s="21" t="s">
        <v>13</v>
      </c>
      <c r="B9" s="22">
        <v>46112.0</v>
      </c>
      <c r="C9" s="22">
        <v>45747.0</v>
      </c>
      <c r="D9" s="23"/>
      <c r="E9" s="23"/>
      <c r="F9" s="23"/>
      <c r="G9" s="23"/>
      <c r="H9" s="23"/>
      <c r="I9" s="23"/>
      <c r="J9" s="24"/>
      <c r="K9" s="5"/>
      <c r="L9" s="5"/>
      <c r="M9" s="5"/>
      <c r="N9" s="5"/>
      <c r="O9" s="5"/>
      <c r="P9" s="5"/>
      <c r="Q9" s="5"/>
      <c r="R9" s="5"/>
      <c r="S9" s="5"/>
      <c r="T9" s="5"/>
      <c r="U9" s="5"/>
      <c r="V9" s="5"/>
      <c r="W9" s="5"/>
      <c r="X9" s="5"/>
      <c r="Y9" s="5"/>
      <c r="Z9" s="5"/>
      <c r="AA9" s="5"/>
    </row>
    <row r="10">
      <c r="A10" s="25" t="s">
        <v>14</v>
      </c>
      <c r="B10" s="26"/>
      <c r="C10" s="26"/>
      <c r="D10" s="26"/>
      <c r="E10" s="26"/>
      <c r="F10" s="26"/>
      <c r="G10" s="26"/>
      <c r="H10" s="26"/>
      <c r="I10" s="26"/>
      <c r="J10" s="27"/>
      <c r="K10" s="5"/>
      <c r="L10" s="5"/>
      <c r="M10" s="5"/>
      <c r="N10" s="5"/>
      <c r="O10" s="5"/>
      <c r="P10" s="5"/>
      <c r="Q10" s="5"/>
      <c r="R10" s="5"/>
      <c r="S10" s="5"/>
      <c r="T10" s="5"/>
      <c r="U10" s="5"/>
      <c r="V10" s="5"/>
      <c r="W10" s="5"/>
      <c r="X10" s="5"/>
      <c r="Y10" s="5"/>
      <c r="Z10" s="5"/>
      <c r="AA10" s="5"/>
    </row>
    <row r="11">
      <c r="A11" s="21"/>
      <c r="B11" s="23"/>
      <c r="C11" s="23"/>
      <c r="D11" s="23"/>
      <c r="E11" s="23"/>
      <c r="F11" s="23"/>
      <c r="G11" s="23"/>
      <c r="H11" s="23"/>
      <c r="I11" s="23"/>
      <c r="J11" s="24"/>
      <c r="K11" s="5"/>
      <c r="L11" s="5"/>
      <c r="M11" s="5"/>
      <c r="N11" s="5"/>
      <c r="O11" s="5"/>
      <c r="P11" s="5"/>
      <c r="Q11" s="5"/>
      <c r="R11" s="5"/>
      <c r="S11" s="5"/>
      <c r="T11" s="5"/>
      <c r="U11" s="5"/>
      <c r="V11" s="5"/>
      <c r="W11" s="5"/>
      <c r="X11" s="5"/>
      <c r="Y11" s="5"/>
      <c r="Z11" s="5"/>
      <c r="AA11" s="5"/>
    </row>
    <row r="12">
      <c r="A12" s="28" t="s">
        <v>15</v>
      </c>
      <c r="B12" s="29"/>
      <c r="C12" s="29"/>
      <c r="D12" s="30">
        <v>45930.0</v>
      </c>
      <c r="E12" s="30">
        <v>45565.0</v>
      </c>
      <c r="F12" s="30">
        <v>45199.0</v>
      </c>
      <c r="G12" s="28"/>
      <c r="H12" s="28"/>
      <c r="I12" s="28"/>
      <c r="J12" s="28"/>
      <c r="K12" s="5"/>
      <c r="L12" s="5"/>
      <c r="M12" s="5"/>
      <c r="N12" s="5"/>
      <c r="O12" s="5"/>
      <c r="P12" s="5"/>
      <c r="Q12" s="5"/>
      <c r="R12" s="5"/>
      <c r="S12" s="5"/>
      <c r="T12" s="5"/>
      <c r="U12" s="5"/>
      <c r="V12" s="5"/>
      <c r="W12" s="5"/>
      <c r="X12" s="5"/>
      <c r="Y12" s="5"/>
      <c r="Z12" s="5"/>
      <c r="AA12" s="5"/>
    </row>
    <row r="13">
      <c r="A13" s="28" t="s">
        <v>16</v>
      </c>
      <c r="B13" s="31"/>
      <c r="C13" s="31"/>
      <c r="D13" s="32"/>
      <c r="E13" s="32"/>
      <c r="F13" s="32">
        <v>1995.0</v>
      </c>
      <c r="G13" s="28"/>
      <c r="H13" s="28"/>
      <c r="I13" s="28"/>
      <c r="J13" s="28"/>
      <c r="K13" s="5"/>
      <c r="L13" s="5"/>
      <c r="M13" s="5"/>
      <c r="N13" s="5"/>
      <c r="O13" s="5"/>
      <c r="P13" s="5"/>
      <c r="Q13" s="5"/>
      <c r="R13" s="5"/>
      <c r="S13" s="5"/>
      <c r="T13" s="5"/>
      <c r="U13" s="5"/>
      <c r="V13" s="5"/>
      <c r="W13" s="5"/>
      <c r="X13" s="5"/>
      <c r="Y13" s="5"/>
      <c r="Z13" s="5"/>
      <c r="AA13" s="5"/>
    </row>
    <row r="14">
      <c r="A14" s="33" t="s">
        <v>17</v>
      </c>
      <c r="B14" s="26"/>
      <c r="C14" s="26"/>
      <c r="D14" s="26"/>
      <c r="E14" s="26"/>
      <c r="F14" s="26"/>
      <c r="G14" s="26"/>
      <c r="H14" s="26"/>
      <c r="I14" s="26"/>
      <c r="J14" s="27"/>
      <c r="K14" s="5"/>
      <c r="L14" s="5"/>
      <c r="M14" s="5"/>
      <c r="N14" s="5"/>
      <c r="O14" s="5"/>
      <c r="P14" s="5"/>
      <c r="Q14" s="5"/>
      <c r="R14" s="5"/>
      <c r="S14" s="5"/>
      <c r="T14" s="5"/>
      <c r="U14" s="5"/>
      <c r="V14" s="5"/>
      <c r="W14" s="5"/>
      <c r="X14" s="5"/>
      <c r="Y14" s="5"/>
      <c r="Z14" s="5"/>
      <c r="AA14" s="5"/>
    </row>
    <row r="15">
      <c r="A15" s="34" t="s">
        <v>18</v>
      </c>
      <c r="B15" s="35"/>
      <c r="C15" s="35"/>
      <c r="D15" s="36"/>
      <c r="E15" s="36"/>
      <c r="F15" s="36">
        <v>4327.0</v>
      </c>
      <c r="G15" s="37">
        <f t="shared" ref="G15:H15" si="1">IF(E15=0,0,+(+D15-E15)/E15)</f>
        <v>0</v>
      </c>
      <c r="H15" s="37">
        <f t="shared" si="1"/>
        <v>-1</v>
      </c>
      <c r="I15" s="37" t="str">
        <f t="shared" ref="I15:I19" si="3">IF(#REF!=0,0,+(+F15-#REF!)/#REF!)</f>
        <v>#REF!</v>
      </c>
      <c r="J15" s="38" t="s">
        <v>19</v>
      </c>
      <c r="K15" s="5"/>
      <c r="L15" s="5"/>
      <c r="M15" s="5"/>
      <c r="N15" s="5"/>
      <c r="O15" s="5"/>
      <c r="P15" s="5"/>
      <c r="Q15" s="5"/>
      <c r="R15" s="5"/>
      <c r="S15" s="5"/>
      <c r="T15" s="5"/>
      <c r="U15" s="5"/>
      <c r="V15" s="5"/>
      <c r="W15" s="5"/>
      <c r="X15" s="5"/>
      <c r="Y15" s="5"/>
      <c r="Z15" s="5"/>
      <c r="AA15" s="5"/>
    </row>
    <row r="16" ht="13.5" customHeight="1">
      <c r="A16" s="39" t="s">
        <v>20</v>
      </c>
      <c r="B16" s="36">
        <v>321126.0</v>
      </c>
      <c r="C16" s="36">
        <v>969999.45</v>
      </c>
      <c r="D16" s="36">
        <v>4162481.0</v>
      </c>
      <c r="E16" s="36">
        <v>4181619.0</v>
      </c>
      <c r="F16" s="36">
        <v>4355881.0</v>
      </c>
      <c r="G16" s="37">
        <f t="shared" ref="G16:H16" si="2">IF(E16=0,0,+(+D16-E16)/E16)</f>
        <v>-0.004576696251</v>
      </c>
      <c r="H16" s="37">
        <f t="shared" si="2"/>
        <v>-0.04000614342</v>
      </c>
      <c r="I16" s="37" t="str">
        <f t="shared" si="3"/>
        <v>#REF!</v>
      </c>
      <c r="J16" s="40"/>
      <c r="K16" s="5"/>
      <c r="L16" s="5"/>
      <c r="M16" s="5"/>
      <c r="N16" s="5"/>
      <c r="O16" s="5"/>
      <c r="P16" s="5"/>
      <c r="Q16" s="5"/>
      <c r="R16" s="5"/>
      <c r="S16" s="5"/>
      <c r="T16" s="5"/>
      <c r="U16" s="5"/>
      <c r="V16" s="5"/>
      <c r="W16" s="5"/>
      <c r="X16" s="5"/>
      <c r="Y16" s="5"/>
      <c r="Z16" s="5"/>
      <c r="AA16" s="5"/>
    </row>
    <row r="17">
      <c r="A17" s="39" t="s">
        <v>21</v>
      </c>
      <c r="B17" s="36">
        <v>465314.0</v>
      </c>
      <c r="C17" s="36">
        <v>4078966.0</v>
      </c>
      <c r="D17" s="36">
        <v>9826861.0</v>
      </c>
      <c r="E17" s="36">
        <v>1.0093194E7</v>
      </c>
      <c r="F17" s="36">
        <v>1.1072223E7</v>
      </c>
      <c r="G17" s="37">
        <f t="shared" ref="G17:H17" si="4">IF(E17=0,0,+(+D17-E17)/E17)</f>
        <v>-0.0263873854</v>
      </c>
      <c r="H17" s="37">
        <f t="shared" si="4"/>
        <v>-0.08842208109</v>
      </c>
      <c r="I17" s="37" t="str">
        <f t="shared" si="3"/>
        <v>#REF!</v>
      </c>
      <c r="J17" s="40"/>
      <c r="K17" s="5"/>
      <c r="L17" s="5"/>
      <c r="M17" s="5"/>
      <c r="N17" s="5"/>
      <c r="O17" s="5"/>
      <c r="P17" s="5"/>
      <c r="Q17" s="5"/>
      <c r="R17" s="5"/>
      <c r="S17" s="5"/>
      <c r="T17" s="5"/>
      <c r="U17" s="5"/>
      <c r="V17" s="5"/>
      <c r="W17" s="5"/>
      <c r="X17" s="5"/>
      <c r="Y17" s="5"/>
      <c r="Z17" s="5"/>
      <c r="AA17" s="5"/>
    </row>
    <row r="18">
      <c r="A18" s="34" t="s">
        <v>22</v>
      </c>
      <c r="B18" s="41">
        <f t="shared" ref="B18:F18" si="5">B19-B17-B16</f>
        <v>137369</v>
      </c>
      <c r="C18" s="41">
        <f t="shared" si="5"/>
        <v>65994.55</v>
      </c>
      <c r="D18" s="41">
        <f t="shared" si="5"/>
        <v>130970</v>
      </c>
      <c r="E18" s="41">
        <f t="shared" si="5"/>
        <v>190850</v>
      </c>
      <c r="F18" s="41">
        <f t="shared" si="5"/>
        <v>104409</v>
      </c>
      <c r="G18" s="37">
        <f t="shared" ref="G18:H18" si="6">IF(E18=0,0,+(+D18-E18)/E18)</f>
        <v>-0.3137542573</v>
      </c>
      <c r="H18" s="37">
        <f t="shared" si="6"/>
        <v>0.8279075559</v>
      </c>
      <c r="I18" s="37" t="str">
        <f t="shared" si="3"/>
        <v>#REF!</v>
      </c>
      <c r="J18" s="42" t="s">
        <v>23</v>
      </c>
      <c r="K18" s="5"/>
      <c r="L18" s="5"/>
      <c r="M18" s="5"/>
      <c r="N18" s="5"/>
      <c r="O18" s="5"/>
      <c r="P18" s="5"/>
      <c r="Q18" s="5"/>
      <c r="R18" s="5"/>
      <c r="S18" s="5"/>
      <c r="T18" s="5"/>
      <c r="U18" s="5"/>
      <c r="V18" s="5"/>
      <c r="W18" s="5"/>
      <c r="X18" s="5"/>
      <c r="Y18" s="5"/>
      <c r="Z18" s="5"/>
      <c r="AA18" s="5"/>
    </row>
    <row r="19">
      <c r="A19" s="39" t="s">
        <v>24</v>
      </c>
      <c r="B19" s="36">
        <v>923809.0</v>
      </c>
      <c r="C19" s="36">
        <v>5114960.0</v>
      </c>
      <c r="D19" s="36">
        <v>1.4120312E7</v>
      </c>
      <c r="E19" s="36">
        <v>1.4465663E7</v>
      </c>
      <c r="F19" s="36">
        <v>1.5532513E7</v>
      </c>
      <c r="G19" s="37">
        <f t="shared" ref="G19:H19" si="7">IF(E19=0,0,+(+D19-E19)/E19)</f>
        <v>-0.02387384526</v>
      </c>
      <c r="H19" s="37">
        <f t="shared" si="7"/>
        <v>-0.0686849578</v>
      </c>
      <c r="I19" s="37" t="str">
        <f t="shared" si="3"/>
        <v>#REF!</v>
      </c>
      <c r="J19" s="40"/>
      <c r="K19" s="5"/>
      <c r="L19" s="5"/>
      <c r="M19" s="5"/>
      <c r="N19" s="5"/>
      <c r="O19" s="5"/>
      <c r="P19" s="5"/>
      <c r="Q19" s="5"/>
      <c r="R19" s="5"/>
      <c r="S19" s="5"/>
      <c r="T19" s="5"/>
      <c r="U19" s="5"/>
      <c r="V19" s="5"/>
      <c r="W19" s="5"/>
      <c r="X19" s="5"/>
      <c r="Y19" s="5"/>
      <c r="Z19" s="5"/>
      <c r="AA19" s="5"/>
    </row>
    <row r="20">
      <c r="A20" s="21" t="s">
        <v>25</v>
      </c>
      <c r="B20" s="26"/>
      <c r="C20" s="26"/>
      <c r="D20" s="26"/>
      <c r="E20" s="26"/>
      <c r="F20" s="26"/>
      <c r="G20" s="26"/>
      <c r="H20" s="26"/>
      <c r="I20" s="26"/>
      <c r="J20" s="27"/>
      <c r="K20" s="5"/>
      <c r="L20" s="5"/>
      <c r="M20" s="5"/>
      <c r="N20" s="5"/>
      <c r="O20" s="5"/>
      <c r="P20" s="5"/>
      <c r="Q20" s="5"/>
      <c r="R20" s="5"/>
      <c r="S20" s="5"/>
      <c r="T20" s="5"/>
      <c r="U20" s="5"/>
      <c r="V20" s="5"/>
      <c r="W20" s="5"/>
      <c r="X20" s="5"/>
      <c r="Y20" s="5"/>
      <c r="Z20" s="5"/>
      <c r="AA20" s="5"/>
    </row>
    <row r="21" ht="15.75" customHeight="1">
      <c r="A21" s="34" t="s">
        <v>26</v>
      </c>
      <c r="B21" s="36">
        <v>458668.0</v>
      </c>
      <c r="C21" s="36">
        <v>3440169.0</v>
      </c>
      <c r="D21" s="36">
        <v>1.2313259E7</v>
      </c>
      <c r="E21" s="36">
        <v>1.2579297E7</v>
      </c>
      <c r="F21" s="36">
        <v>1.3346677E7</v>
      </c>
      <c r="G21" s="37">
        <f t="shared" ref="G21:H21" si="8">IF(E21=0,0,+(+D21-E21)/E21)</f>
        <v>-0.0211488766</v>
      </c>
      <c r="H21" s="37">
        <f t="shared" si="8"/>
        <v>-0.05749595948</v>
      </c>
      <c r="I21" s="37" t="str">
        <f t="shared" ref="I21:I24" si="10">IF(#REF!=0,0,+(+F21-#REF!)/#REF!)</f>
        <v>#REF!</v>
      </c>
      <c r="J21" s="40"/>
      <c r="K21" s="5"/>
      <c r="L21" s="5"/>
      <c r="M21" s="5"/>
      <c r="N21" s="5"/>
      <c r="O21" s="5"/>
      <c r="P21" s="5"/>
      <c r="Q21" s="5"/>
      <c r="R21" s="5"/>
      <c r="S21" s="5"/>
      <c r="T21" s="5"/>
      <c r="U21" s="5"/>
      <c r="V21" s="5"/>
      <c r="W21" s="5"/>
      <c r="X21" s="5"/>
      <c r="Y21" s="5"/>
      <c r="Z21" s="5"/>
      <c r="AA21" s="5"/>
    </row>
    <row r="22" ht="15.75" customHeight="1">
      <c r="A22" s="34" t="s">
        <v>27</v>
      </c>
      <c r="B22" s="36">
        <v>512571.0</v>
      </c>
      <c r="C22" s="36">
        <v>261751.98</v>
      </c>
      <c r="D22" s="36">
        <v>819872.0</v>
      </c>
      <c r="E22" s="36">
        <v>863691.0</v>
      </c>
      <c r="F22" s="36">
        <v>1231780.0</v>
      </c>
      <c r="G22" s="37">
        <f t="shared" ref="G22:H22" si="9">IF(E22=0,0,+(+D22-E22)/E22)</f>
        <v>-0.05073457984</v>
      </c>
      <c r="H22" s="37">
        <f t="shared" si="9"/>
        <v>-0.2988269009</v>
      </c>
      <c r="I22" s="37" t="str">
        <f t="shared" si="10"/>
        <v>#REF!</v>
      </c>
      <c r="J22" s="40"/>
      <c r="K22" s="5"/>
      <c r="L22" s="5"/>
      <c r="M22" s="5"/>
      <c r="N22" s="5"/>
      <c r="O22" s="5"/>
      <c r="P22" s="5"/>
      <c r="Q22" s="5"/>
      <c r="R22" s="5"/>
      <c r="S22" s="5"/>
      <c r="T22" s="5"/>
      <c r="U22" s="5"/>
      <c r="V22" s="5"/>
      <c r="W22" s="5"/>
      <c r="X22" s="5"/>
      <c r="Y22" s="5"/>
      <c r="Z22" s="5"/>
      <c r="AA22" s="5"/>
    </row>
    <row r="23" ht="15.75" customHeight="1">
      <c r="A23" s="34" t="s">
        <v>28</v>
      </c>
      <c r="B23" s="36"/>
      <c r="C23" s="36">
        <v>56089.71</v>
      </c>
      <c r="D23" s="36">
        <v>195032.0</v>
      </c>
      <c r="E23" s="36">
        <v>176037.0</v>
      </c>
      <c r="F23" s="36">
        <v>157658.0</v>
      </c>
      <c r="G23" s="37">
        <f t="shared" ref="G23:H23" si="11">IF(E23=0,0,+(+D23-E23)/E23)</f>
        <v>0.1079034521</v>
      </c>
      <c r="H23" s="37">
        <f t="shared" si="11"/>
        <v>0.1165751183</v>
      </c>
      <c r="I23" s="37" t="str">
        <f t="shared" si="10"/>
        <v>#REF!</v>
      </c>
      <c r="J23" s="40" t="s">
        <v>19</v>
      </c>
      <c r="K23" s="5"/>
      <c r="L23" s="5"/>
      <c r="M23" s="5"/>
      <c r="N23" s="5"/>
      <c r="O23" s="5"/>
      <c r="P23" s="5"/>
      <c r="Q23" s="5"/>
      <c r="R23" s="5"/>
      <c r="S23" s="5"/>
      <c r="T23" s="5"/>
      <c r="U23" s="5"/>
      <c r="V23" s="5"/>
      <c r="W23" s="5"/>
      <c r="X23" s="5"/>
      <c r="Y23" s="5"/>
      <c r="Z23" s="5"/>
      <c r="AA23" s="5"/>
    </row>
    <row r="24" ht="15.75" customHeight="1">
      <c r="A24" s="39" t="s">
        <v>29</v>
      </c>
      <c r="B24" s="41">
        <f t="shared" ref="B24:F24" si="12">SUM(B21:B23)</f>
        <v>971239</v>
      </c>
      <c r="C24" s="41">
        <f t="shared" si="12"/>
        <v>3758010.69</v>
      </c>
      <c r="D24" s="41">
        <f t="shared" si="12"/>
        <v>13328163</v>
      </c>
      <c r="E24" s="41">
        <f t="shared" si="12"/>
        <v>13619025</v>
      </c>
      <c r="F24" s="41">
        <f t="shared" si="12"/>
        <v>14736115</v>
      </c>
      <c r="G24" s="37">
        <f t="shared" ref="G24:H24" si="13">IF(E24=0,0,+(+D24-E24)/E24)</f>
        <v>-0.02135703547</v>
      </c>
      <c r="H24" s="37">
        <f t="shared" si="13"/>
        <v>-0.07580627594</v>
      </c>
      <c r="I24" s="37" t="str">
        <f t="shared" si="10"/>
        <v>#REF!</v>
      </c>
      <c r="J24" s="40" t="s">
        <v>30</v>
      </c>
      <c r="K24" s="5"/>
      <c r="L24" s="5"/>
      <c r="M24" s="5"/>
      <c r="N24" s="5"/>
      <c r="O24" s="5"/>
      <c r="P24" s="5"/>
      <c r="Q24" s="5"/>
      <c r="R24" s="5"/>
      <c r="S24" s="5"/>
      <c r="T24" s="5"/>
      <c r="U24" s="5"/>
      <c r="V24" s="5"/>
      <c r="W24" s="5"/>
      <c r="X24" s="5"/>
      <c r="Y24" s="5"/>
      <c r="Z24" s="5"/>
      <c r="AA24" s="5"/>
    </row>
    <row r="25" ht="15.75" customHeight="1">
      <c r="A25" s="21" t="s">
        <v>31</v>
      </c>
      <c r="B25" s="26"/>
      <c r="C25" s="26"/>
      <c r="D25" s="26"/>
      <c r="E25" s="26"/>
      <c r="F25" s="26"/>
      <c r="G25" s="26"/>
      <c r="H25" s="26"/>
      <c r="I25" s="26"/>
      <c r="J25" s="27"/>
      <c r="K25" s="5"/>
      <c r="L25" s="5"/>
      <c r="M25" s="5"/>
      <c r="N25" s="5"/>
      <c r="O25" s="5"/>
      <c r="P25" s="5"/>
      <c r="Q25" s="5"/>
      <c r="R25" s="5"/>
      <c r="S25" s="5"/>
      <c r="T25" s="5"/>
      <c r="U25" s="5"/>
      <c r="V25" s="5"/>
      <c r="W25" s="5"/>
      <c r="X25" s="5"/>
      <c r="Y25" s="5"/>
      <c r="Z25" s="5"/>
      <c r="AA25" s="5"/>
    </row>
    <row r="26" ht="15.75" customHeight="1">
      <c r="A26" s="34" t="s">
        <v>32</v>
      </c>
      <c r="B26" s="36">
        <v>6103400.0</v>
      </c>
      <c r="C26" s="36">
        <v>6353640.0</v>
      </c>
      <c r="D26" s="36">
        <v>1.6218761E7</v>
      </c>
      <c r="E26" s="36">
        <v>1.5580128E7</v>
      </c>
      <c r="F26" s="36">
        <v>1.5533678E7</v>
      </c>
      <c r="G26" s="37">
        <f t="shared" ref="G26:H26" si="14">IF(E26=0,0,+(+D26-E26)/E26)</f>
        <v>0.04099022806</v>
      </c>
      <c r="H26" s="37">
        <f t="shared" si="14"/>
        <v>0.002990276997</v>
      </c>
      <c r="I26" s="37" t="str">
        <f t="shared" ref="I26:I30" si="16">IF(#REF!=0,0,+(+F26-#REF!)/#REF!)</f>
        <v>#REF!</v>
      </c>
      <c r="J26" s="40"/>
      <c r="K26" s="5"/>
      <c r="L26" s="5"/>
      <c r="M26" s="5"/>
      <c r="N26" s="5"/>
      <c r="O26" s="5"/>
      <c r="P26" s="5"/>
      <c r="Q26" s="5"/>
      <c r="R26" s="5"/>
      <c r="S26" s="5"/>
      <c r="T26" s="5"/>
      <c r="U26" s="5"/>
      <c r="V26" s="5"/>
      <c r="W26" s="5"/>
      <c r="X26" s="5"/>
      <c r="Y26" s="5"/>
      <c r="Z26" s="5"/>
      <c r="AA26" s="5"/>
    </row>
    <row r="27" ht="15.75" customHeight="1">
      <c r="A27" s="34" t="s">
        <v>33</v>
      </c>
      <c r="B27" s="36">
        <v>1840979.0</v>
      </c>
      <c r="C27" s="36">
        <v>2007692.0</v>
      </c>
      <c r="D27" s="36">
        <v>5912938.0</v>
      </c>
      <c r="E27" s="36">
        <v>6064514.0</v>
      </c>
      <c r="F27" s="36">
        <v>6929603.0</v>
      </c>
      <c r="G27" s="37">
        <f t="shared" ref="G27:H27" si="15">IF(E27=0,0,+(+D27-E27)/E27)</f>
        <v>-0.02499392367</v>
      </c>
      <c r="H27" s="37">
        <f t="shared" si="15"/>
        <v>-0.1248396192</v>
      </c>
      <c r="I27" s="37" t="str">
        <f t="shared" si="16"/>
        <v>#REF!</v>
      </c>
      <c r="J27" s="40"/>
      <c r="K27" s="5"/>
      <c r="L27" s="5"/>
      <c r="M27" s="5"/>
      <c r="N27" s="5"/>
      <c r="O27" s="5"/>
      <c r="P27" s="5"/>
      <c r="Q27" s="5"/>
      <c r="R27" s="5"/>
      <c r="S27" s="5"/>
      <c r="T27" s="5"/>
      <c r="U27" s="5"/>
      <c r="V27" s="5"/>
      <c r="W27" s="5"/>
      <c r="X27" s="5"/>
      <c r="Y27" s="5"/>
      <c r="Z27" s="5"/>
      <c r="AA27" s="5"/>
    </row>
    <row r="28" ht="15.75" customHeight="1">
      <c r="A28" s="34" t="s">
        <v>34</v>
      </c>
      <c r="B28" s="36">
        <v>3940670.0</v>
      </c>
      <c r="C28" s="36">
        <v>4271686.0</v>
      </c>
      <c r="D28" s="36">
        <v>1.028068E7</v>
      </c>
      <c r="E28" s="36">
        <v>9481688.0</v>
      </c>
      <c r="F28" s="36">
        <v>8604075.0</v>
      </c>
      <c r="G28" s="37">
        <f t="shared" ref="G28:H28" si="17">IF(E28=0,0,+(+D28-E28)/E28)</f>
        <v>0.08426685206</v>
      </c>
      <c r="H28" s="37">
        <f t="shared" si="17"/>
        <v>0.101999692</v>
      </c>
      <c r="I28" s="37" t="str">
        <f t="shared" si="16"/>
        <v>#REF!</v>
      </c>
      <c r="J28" s="42" t="s">
        <v>35</v>
      </c>
      <c r="K28" s="5"/>
      <c r="L28" s="5"/>
      <c r="M28" s="5"/>
      <c r="N28" s="5"/>
      <c r="O28" s="5"/>
      <c r="P28" s="5"/>
      <c r="Q28" s="5"/>
      <c r="R28" s="5"/>
      <c r="S28" s="5"/>
      <c r="T28" s="5"/>
      <c r="U28" s="5"/>
      <c r="V28" s="5"/>
      <c r="W28" s="5"/>
      <c r="X28" s="5"/>
      <c r="Y28" s="5"/>
      <c r="Z28" s="5"/>
      <c r="AA28" s="5"/>
    </row>
    <row r="29" ht="15.75" customHeight="1">
      <c r="A29" s="39" t="s">
        <v>36</v>
      </c>
      <c r="B29" s="35">
        <v>0.0</v>
      </c>
      <c r="C29" s="35">
        <v>0.0</v>
      </c>
      <c r="D29" s="35">
        <v>0.0</v>
      </c>
      <c r="E29" s="35">
        <v>0.0</v>
      </c>
      <c r="F29" s="35">
        <v>0.0</v>
      </c>
      <c r="G29" s="37">
        <f t="shared" ref="G29:H29" si="18">IF(E29=0,0,+(+D29-E29)/E29)</f>
        <v>0</v>
      </c>
      <c r="H29" s="37">
        <f t="shared" si="18"/>
        <v>0</v>
      </c>
      <c r="I29" s="37" t="str">
        <f t="shared" si="16"/>
        <v>#REF!</v>
      </c>
      <c r="J29" s="42" t="s">
        <v>35</v>
      </c>
      <c r="K29" s="5"/>
      <c r="L29" s="5"/>
      <c r="M29" s="5"/>
      <c r="N29" s="5"/>
      <c r="O29" s="5"/>
      <c r="P29" s="5"/>
      <c r="Q29" s="5"/>
      <c r="R29" s="5"/>
      <c r="S29" s="5"/>
      <c r="T29" s="5"/>
      <c r="U29" s="5"/>
      <c r="V29" s="5"/>
      <c r="W29" s="5"/>
      <c r="X29" s="5"/>
      <c r="Y29" s="5"/>
      <c r="Z29" s="5"/>
      <c r="AA29" s="5"/>
    </row>
    <row r="30" ht="15.75" customHeight="1">
      <c r="A30" s="39" t="s">
        <v>37</v>
      </c>
      <c r="B30" s="41">
        <f t="shared" ref="B30:F30" si="19">SUM(B28:B29)</f>
        <v>3940670</v>
      </c>
      <c r="C30" s="41">
        <f t="shared" si="19"/>
        <v>4271686</v>
      </c>
      <c r="D30" s="41">
        <f t="shared" si="19"/>
        <v>10280680</v>
      </c>
      <c r="E30" s="41">
        <f t="shared" si="19"/>
        <v>9481688</v>
      </c>
      <c r="F30" s="41">
        <f t="shared" si="19"/>
        <v>8604075</v>
      </c>
      <c r="G30" s="37">
        <f t="shared" ref="G30:H30" si="20">IF(E30=0,0,+(+D30-E30)/E30)</f>
        <v>0.08426685206</v>
      </c>
      <c r="H30" s="37">
        <f t="shared" si="20"/>
        <v>0.101999692</v>
      </c>
      <c r="I30" s="37" t="str">
        <f t="shared" si="16"/>
        <v>#REF!</v>
      </c>
      <c r="J30" s="42" t="s">
        <v>38</v>
      </c>
      <c r="K30" s="5"/>
      <c r="L30" s="5"/>
      <c r="M30" s="5"/>
      <c r="N30" s="5"/>
      <c r="O30" s="5"/>
      <c r="P30" s="5"/>
      <c r="Q30" s="5"/>
      <c r="R30" s="5"/>
      <c r="S30" s="5"/>
      <c r="T30" s="5"/>
      <c r="U30" s="5"/>
      <c r="V30" s="5"/>
      <c r="W30" s="5"/>
      <c r="X30" s="5"/>
      <c r="Y30" s="5"/>
      <c r="Z30" s="5"/>
      <c r="AA30" s="5"/>
    </row>
    <row r="31" ht="15.75" customHeight="1">
      <c r="A31" s="21" t="s">
        <v>39</v>
      </c>
      <c r="B31" s="26"/>
      <c r="C31" s="26"/>
      <c r="D31" s="26"/>
      <c r="E31" s="26"/>
      <c r="F31" s="26"/>
      <c r="G31" s="26"/>
      <c r="H31" s="26"/>
      <c r="I31" s="26"/>
      <c r="J31" s="27"/>
      <c r="K31" s="5"/>
      <c r="L31" s="5"/>
      <c r="M31" s="5"/>
      <c r="N31" s="5"/>
      <c r="O31" s="5"/>
      <c r="P31" s="5"/>
      <c r="Q31" s="5"/>
      <c r="R31" s="5"/>
      <c r="S31" s="5"/>
      <c r="T31" s="5"/>
      <c r="U31" s="5"/>
      <c r="V31" s="5"/>
      <c r="W31" s="5"/>
      <c r="X31" s="5"/>
      <c r="Y31" s="5"/>
      <c r="Z31" s="5"/>
      <c r="AA31" s="5"/>
    </row>
    <row r="32" ht="15.75" customHeight="1">
      <c r="A32" s="34" t="s">
        <v>40</v>
      </c>
      <c r="B32" s="41">
        <f t="shared" ref="B32:F32" si="21">B19-B24</f>
        <v>-47430</v>
      </c>
      <c r="C32" s="41">
        <f t="shared" si="21"/>
        <v>1356949.31</v>
      </c>
      <c r="D32" s="41">
        <f t="shared" si="21"/>
        <v>792149</v>
      </c>
      <c r="E32" s="41">
        <f t="shared" si="21"/>
        <v>846638</v>
      </c>
      <c r="F32" s="41">
        <f t="shared" si="21"/>
        <v>796398</v>
      </c>
      <c r="G32" s="37">
        <f t="shared" ref="G32:H32" si="22">IF(E32=0,0,+(+D32-E32)/E32)</f>
        <v>-0.06435926571</v>
      </c>
      <c r="H32" s="37">
        <f t="shared" si="22"/>
        <v>0.06308403587</v>
      </c>
      <c r="I32" s="37" t="str">
        <f>IF(#REF!=0,0,+(+F32-#REF!)/#REF!)</f>
        <v>#REF!</v>
      </c>
      <c r="J32" s="40" t="s">
        <v>41</v>
      </c>
      <c r="K32" s="5"/>
      <c r="L32" s="5"/>
      <c r="M32" s="5"/>
      <c r="N32" s="5"/>
      <c r="O32" s="5"/>
      <c r="P32" s="5"/>
      <c r="Q32" s="5"/>
      <c r="R32" s="5"/>
      <c r="S32" s="5"/>
      <c r="T32" s="5"/>
      <c r="U32" s="5"/>
      <c r="V32" s="5"/>
      <c r="W32" s="5"/>
      <c r="X32" s="5"/>
      <c r="Y32" s="5"/>
      <c r="Z32" s="5"/>
      <c r="AA32" s="5"/>
    </row>
    <row r="33" ht="15.75" customHeight="1">
      <c r="A33" s="21" t="s">
        <v>42</v>
      </c>
      <c r="B33" s="26"/>
      <c r="C33" s="26"/>
      <c r="D33" s="26"/>
      <c r="E33" s="26"/>
      <c r="F33" s="26"/>
      <c r="G33" s="26"/>
      <c r="H33" s="26"/>
      <c r="I33" s="26"/>
      <c r="J33" s="27"/>
      <c r="K33" s="5"/>
      <c r="L33" s="5"/>
      <c r="M33" s="5"/>
      <c r="N33" s="5"/>
      <c r="O33" s="5"/>
      <c r="P33" s="5"/>
      <c r="Q33" s="5"/>
      <c r="R33" s="5"/>
      <c r="S33" s="5"/>
      <c r="T33" s="5"/>
      <c r="U33" s="5"/>
      <c r="V33" s="5"/>
      <c r="W33" s="5"/>
      <c r="X33" s="5"/>
      <c r="Y33" s="5"/>
      <c r="Z33" s="5"/>
      <c r="AA33" s="5"/>
    </row>
    <row r="34" ht="33.75" customHeight="1">
      <c r="A34" s="34" t="s">
        <v>43</v>
      </c>
      <c r="B34" s="31" t="s">
        <v>44</v>
      </c>
      <c r="C34" s="31" t="s">
        <v>44</v>
      </c>
      <c r="D34" s="43" t="s">
        <v>45</v>
      </c>
      <c r="E34" s="43" t="s">
        <v>45</v>
      </c>
      <c r="F34" s="43" t="s">
        <v>45</v>
      </c>
      <c r="G34" s="28"/>
      <c r="H34" s="28"/>
      <c r="I34" s="28"/>
      <c r="J34" s="44" t="s">
        <v>46</v>
      </c>
      <c r="K34" s="5"/>
      <c r="L34" s="5"/>
      <c r="M34" s="5"/>
      <c r="N34" s="5"/>
      <c r="O34" s="5"/>
      <c r="P34" s="5"/>
      <c r="Q34" s="5"/>
      <c r="R34" s="5"/>
      <c r="S34" s="5"/>
      <c r="T34" s="5"/>
      <c r="U34" s="5"/>
      <c r="V34" s="5"/>
      <c r="W34" s="5"/>
      <c r="X34" s="5"/>
      <c r="Y34" s="5"/>
      <c r="Z34" s="5"/>
      <c r="AA34" s="5"/>
    </row>
    <row r="35" ht="16.5" customHeight="1">
      <c r="A35" s="45" t="s">
        <v>47</v>
      </c>
      <c r="B35" s="26"/>
      <c r="C35" s="26"/>
      <c r="D35" s="26"/>
      <c r="E35" s="26"/>
      <c r="F35" s="26"/>
      <c r="G35" s="26"/>
      <c r="H35" s="26"/>
      <c r="I35" s="26"/>
      <c r="J35" s="27"/>
      <c r="K35" s="5"/>
      <c r="L35" s="5"/>
      <c r="M35" s="5"/>
      <c r="N35" s="5"/>
      <c r="O35" s="5"/>
      <c r="P35" s="5"/>
      <c r="Q35" s="5"/>
      <c r="R35" s="5"/>
      <c r="S35" s="5"/>
      <c r="T35" s="5"/>
      <c r="U35" s="5"/>
      <c r="V35" s="5"/>
      <c r="W35" s="5"/>
      <c r="X35" s="5"/>
      <c r="Y35" s="5"/>
      <c r="Z35" s="5"/>
      <c r="AA35" s="5"/>
    </row>
    <row r="36" ht="42.75" customHeight="1">
      <c r="A36" s="46" t="s">
        <v>48</v>
      </c>
      <c r="B36" s="26"/>
      <c r="C36" s="26"/>
      <c r="D36" s="26"/>
      <c r="E36" s="26"/>
      <c r="F36" s="26"/>
      <c r="G36" s="26"/>
      <c r="H36" s="26"/>
      <c r="I36" s="26"/>
      <c r="J36" s="26"/>
      <c r="K36" s="5"/>
      <c r="L36" s="5"/>
      <c r="M36" s="5"/>
      <c r="N36" s="5"/>
      <c r="O36" s="5"/>
      <c r="P36" s="5"/>
      <c r="Q36" s="5"/>
      <c r="R36" s="5"/>
      <c r="S36" s="5"/>
      <c r="T36" s="5"/>
      <c r="U36" s="5"/>
      <c r="V36" s="5"/>
      <c r="W36" s="5"/>
      <c r="X36" s="5"/>
      <c r="Y36" s="5"/>
      <c r="Z36" s="5"/>
      <c r="AA36" s="5"/>
    </row>
    <row r="37" ht="15.75" customHeight="1">
      <c r="A37" s="25" t="s">
        <v>49</v>
      </c>
      <c r="B37" s="26"/>
      <c r="C37" s="26"/>
      <c r="D37" s="26"/>
      <c r="E37" s="26"/>
      <c r="F37" s="26"/>
      <c r="G37" s="26"/>
      <c r="H37" s="26"/>
      <c r="I37" s="26"/>
      <c r="J37" s="27"/>
      <c r="K37" s="5"/>
      <c r="L37" s="5"/>
      <c r="M37" s="5"/>
      <c r="N37" s="5"/>
      <c r="O37" s="5"/>
      <c r="P37" s="5"/>
      <c r="Q37" s="5"/>
      <c r="R37" s="5"/>
      <c r="S37" s="5"/>
      <c r="T37" s="5"/>
      <c r="U37" s="5"/>
      <c r="V37" s="5"/>
      <c r="W37" s="5"/>
      <c r="X37" s="5"/>
      <c r="Y37" s="5"/>
      <c r="Z37" s="5"/>
      <c r="AA37" s="5"/>
    </row>
    <row r="38" ht="15.75" customHeight="1">
      <c r="A38" s="21"/>
      <c r="B38" s="23"/>
      <c r="C38" s="23"/>
      <c r="D38" s="23"/>
      <c r="E38" s="23"/>
      <c r="F38" s="23"/>
      <c r="G38" s="23"/>
      <c r="H38" s="23"/>
      <c r="I38" s="23"/>
      <c r="J38" s="24"/>
      <c r="K38" s="5"/>
      <c r="L38" s="5"/>
      <c r="M38" s="5"/>
      <c r="N38" s="5"/>
      <c r="O38" s="5"/>
      <c r="P38" s="5"/>
      <c r="Q38" s="5"/>
      <c r="R38" s="5"/>
      <c r="S38" s="5"/>
      <c r="T38" s="5"/>
      <c r="U38" s="5"/>
      <c r="V38" s="5"/>
      <c r="W38" s="5"/>
      <c r="X38" s="5"/>
      <c r="Y38" s="5"/>
      <c r="Z38" s="5"/>
      <c r="AA38" s="5"/>
    </row>
    <row r="39" ht="15.75" customHeight="1">
      <c r="A39" s="21" t="s">
        <v>50</v>
      </c>
      <c r="B39" s="23"/>
      <c r="C39" s="23"/>
      <c r="D39" s="23"/>
      <c r="E39" s="23"/>
      <c r="F39" s="23"/>
      <c r="G39" s="23"/>
      <c r="H39" s="23"/>
      <c r="I39" s="23"/>
      <c r="J39" s="24"/>
      <c r="K39" s="5"/>
      <c r="L39" s="5"/>
      <c r="M39" s="5"/>
      <c r="N39" s="5"/>
      <c r="O39" s="5"/>
      <c r="P39" s="5"/>
      <c r="Q39" s="5"/>
      <c r="R39" s="5"/>
      <c r="S39" s="5"/>
      <c r="T39" s="5"/>
      <c r="U39" s="5"/>
      <c r="V39" s="5"/>
      <c r="W39" s="5"/>
      <c r="X39" s="5"/>
      <c r="Y39" s="5"/>
      <c r="Z39" s="5"/>
      <c r="AA39" s="5"/>
    </row>
    <row r="40" ht="15.75" customHeight="1">
      <c r="A40" s="21" t="s">
        <v>51</v>
      </c>
      <c r="B40" s="47" t="s">
        <v>52</v>
      </c>
      <c r="C40" s="47" t="s">
        <v>52</v>
      </c>
      <c r="D40" s="47" t="str">
        <f t="shared" ref="D40:F40" si="23">IF(D34="No","N/A","Enter Audit Opinion Below")</f>
        <v>Enter Audit Opinion Below</v>
      </c>
      <c r="E40" s="47" t="str">
        <f t="shared" si="23"/>
        <v>Enter Audit Opinion Below</v>
      </c>
      <c r="F40" s="47" t="str">
        <f t="shared" si="23"/>
        <v>Enter Audit Opinion Below</v>
      </c>
      <c r="G40" s="28"/>
      <c r="H40" s="28"/>
      <c r="I40" s="28"/>
      <c r="J40" s="34"/>
      <c r="K40" s="5"/>
      <c r="L40" s="5"/>
      <c r="M40" s="5"/>
      <c r="N40" s="5"/>
      <c r="O40" s="5"/>
      <c r="P40" s="5"/>
      <c r="Q40" s="5"/>
      <c r="R40" s="5"/>
      <c r="S40" s="5"/>
      <c r="T40" s="5"/>
      <c r="U40" s="5"/>
      <c r="V40" s="5"/>
      <c r="W40" s="5"/>
      <c r="X40" s="5"/>
      <c r="Y40" s="5"/>
      <c r="Z40" s="5"/>
      <c r="AA40" s="5"/>
    </row>
    <row r="41" ht="15.75" customHeight="1">
      <c r="A41" s="21" t="s">
        <v>53</v>
      </c>
      <c r="B41" s="43" t="s">
        <v>54</v>
      </c>
      <c r="C41" s="43" t="s">
        <v>54</v>
      </c>
      <c r="D41" s="43" t="s">
        <v>55</v>
      </c>
      <c r="E41" s="43" t="s">
        <v>55</v>
      </c>
      <c r="F41" s="43" t="s">
        <v>56</v>
      </c>
      <c r="G41" s="28"/>
      <c r="H41" s="28"/>
      <c r="I41" s="28"/>
      <c r="J41" s="44" t="s">
        <v>46</v>
      </c>
      <c r="K41" s="5"/>
      <c r="L41" s="5"/>
      <c r="M41" s="5"/>
      <c r="N41" s="5"/>
      <c r="O41" s="5"/>
      <c r="P41" s="5"/>
      <c r="Q41" s="5"/>
      <c r="R41" s="5"/>
      <c r="S41" s="5"/>
      <c r="T41" s="5"/>
      <c r="U41" s="5"/>
      <c r="V41" s="5"/>
      <c r="W41" s="5"/>
      <c r="X41" s="5"/>
      <c r="Y41" s="5"/>
      <c r="Z41" s="5"/>
      <c r="AA41" s="5"/>
    </row>
    <row r="42" ht="16.5" customHeight="1">
      <c r="A42" s="45" t="s">
        <v>57</v>
      </c>
      <c r="B42" s="26"/>
      <c r="C42" s="26"/>
      <c r="D42" s="26"/>
      <c r="E42" s="26"/>
      <c r="F42" s="26"/>
      <c r="G42" s="26"/>
      <c r="H42" s="26"/>
      <c r="I42" s="26"/>
      <c r="J42" s="27"/>
      <c r="K42" s="5"/>
      <c r="L42" s="5"/>
      <c r="M42" s="5"/>
      <c r="N42" s="5"/>
      <c r="O42" s="5"/>
      <c r="P42" s="5"/>
      <c r="Q42" s="5"/>
      <c r="R42" s="5"/>
      <c r="S42" s="5"/>
      <c r="T42" s="5"/>
      <c r="U42" s="5"/>
      <c r="V42" s="5"/>
      <c r="W42" s="5"/>
      <c r="X42" s="5"/>
      <c r="Y42" s="5"/>
      <c r="Z42" s="5"/>
      <c r="AA42" s="5"/>
    </row>
    <row r="43" ht="49.5" customHeight="1">
      <c r="A43" s="48" t="s">
        <v>58</v>
      </c>
      <c r="B43" s="26"/>
      <c r="C43" s="26"/>
      <c r="D43" s="26"/>
      <c r="E43" s="26"/>
      <c r="F43" s="26"/>
      <c r="G43" s="26"/>
      <c r="H43" s="26"/>
      <c r="I43" s="26"/>
      <c r="J43" s="27"/>
      <c r="K43" s="5"/>
      <c r="L43" s="5"/>
      <c r="M43" s="5"/>
      <c r="N43" s="5"/>
      <c r="O43" s="5"/>
      <c r="P43" s="5"/>
      <c r="Q43" s="5"/>
      <c r="R43" s="5"/>
      <c r="S43" s="5"/>
      <c r="T43" s="5"/>
      <c r="U43" s="5"/>
      <c r="V43" s="5"/>
      <c r="W43" s="5"/>
      <c r="X43" s="5"/>
      <c r="Y43" s="5"/>
      <c r="Z43" s="5"/>
      <c r="AA43" s="5"/>
    </row>
    <row r="44" ht="16.5" customHeight="1">
      <c r="A44" s="21"/>
      <c r="B44" s="23"/>
      <c r="C44" s="23"/>
      <c r="D44" s="23"/>
      <c r="E44" s="23"/>
      <c r="F44" s="23"/>
      <c r="G44" s="23"/>
      <c r="H44" s="23"/>
      <c r="I44" s="23"/>
      <c r="J44" s="24"/>
      <c r="K44" s="5"/>
      <c r="L44" s="5"/>
      <c r="M44" s="5"/>
      <c r="N44" s="5"/>
      <c r="O44" s="5"/>
      <c r="P44" s="5"/>
      <c r="Q44" s="5"/>
      <c r="R44" s="5"/>
      <c r="S44" s="5"/>
      <c r="T44" s="5"/>
      <c r="U44" s="5"/>
      <c r="V44" s="5"/>
      <c r="W44" s="5"/>
      <c r="X44" s="5"/>
      <c r="Y44" s="5"/>
      <c r="Z44" s="5"/>
      <c r="AA44" s="5"/>
    </row>
    <row r="45" ht="15.75" customHeight="1">
      <c r="A45" s="21" t="s">
        <v>59</v>
      </c>
      <c r="B45" s="26"/>
      <c r="C45" s="26"/>
      <c r="D45" s="26"/>
      <c r="E45" s="26"/>
      <c r="F45" s="26"/>
      <c r="G45" s="26"/>
      <c r="H45" s="26"/>
      <c r="I45" s="26"/>
      <c r="J45" s="27"/>
      <c r="K45" s="5"/>
      <c r="L45" s="5"/>
      <c r="M45" s="5"/>
      <c r="N45" s="5"/>
      <c r="O45" s="5"/>
      <c r="P45" s="5"/>
      <c r="Q45" s="5"/>
      <c r="R45" s="5"/>
      <c r="S45" s="5"/>
      <c r="T45" s="5"/>
      <c r="U45" s="5"/>
      <c r="V45" s="5"/>
      <c r="W45" s="5"/>
      <c r="X45" s="5"/>
      <c r="Y45" s="5"/>
      <c r="Z45" s="5"/>
      <c r="AA45" s="5"/>
    </row>
    <row r="46" ht="15.75" customHeight="1">
      <c r="A46" s="34" t="s">
        <v>60</v>
      </c>
      <c r="B46" s="49">
        <v>6700807.0</v>
      </c>
      <c r="C46" s="49">
        <v>6767815.0</v>
      </c>
      <c r="D46" s="49">
        <v>1.7311537E7</v>
      </c>
      <c r="E46" s="49">
        <v>1.7480906E7</v>
      </c>
      <c r="F46" s="49">
        <v>1.7944011E7</v>
      </c>
      <c r="G46" s="37">
        <f t="shared" ref="G46:G48" si="24">IF(E46=0,0,+(+D46-E46)/E46)</f>
        <v>-0.009688799883</v>
      </c>
      <c r="H46" s="37">
        <f t="shared" ref="H46:H48" si="25">IF(F46=0,0,+(+E46-F46)/F46)</f>
        <v>-0.02580833237</v>
      </c>
      <c r="I46" s="37" t="str">
        <f t="shared" ref="I46:I48" si="26">IF(#REF!=0,0,+(+F46-#REF!)/#REF!)</f>
        <v>#REF!</v>
      </c>
      <c r="J46" s="50"/>
      <c r="K46" s="5"/>
      <c r="L46" s="5"/>
      <c r="M46" s="5"/>
      <c r="N46" s="5"/>
      <c r="O46" s="5"/>
      <c r="P46" s="5"/>
      <c r="Q46" s="5"/>
      <c r="R46" s="5"/>
      <c r="S46" s="5"/>
      <c r="T46" s="5"/>
      <c r="U46" s="5"/>
      <c r="V46" s="5"/>
      <c r="W46" s="5"/>
      <c r="X46" s="5"/>
      <c r="Y46" s="5"/>
      <c r="Z46" s="5"/>
      <c r="AA46" s="5"/>
    </row>
    <row r="47" ht="15.75" customHeight="1">
      <c r="A47" s="34" t="s">
        <v>61</v>
      </c>
      <c r="B47" s="49">
        <v>1822405.0</v>
      </c>
      <c r="C47" s="49">
        <v>2041094.0</v>
      </c>
      <c r="D47" s="49">
        <v>5366215.0</v>
      </c>
      <c r="E47" s="49">
        <v>6101343.0</v>
      </c>
      <c r="F47" s="49">
        <v>7117738.0</v>
      </c>
      <c r="G47" s="37">
        <f t="shared" si="24"/>
        <v>-0.1204862602</v>
      </c>
      <c r="H47" s="37">
        <f t="shared" si="25"/>
        <v>-0.142797473</v>
      </c>
      <c r="I47" s="37" t="str">
        <f t="shared" si="26"/>
        <v>#REF!</v>
      </c>
      <c r="J47" s="40"/>
      <c r="K47" s="5"/>
      <c r="L47" s="5"/>
      <c r="M47" s="5"/>
      <c r="N47" s="5"/>
      <c r="O47" s="5"/>
      <c r="P47" s="5"/>
      <c r="Q47" s="5"/>
      <c r="R47" s="5"/>
      <c r="S47" s="5"/>
      <c r="T47" s="5"/>
      <c r="U47" s="5"/>
      <c r="V47" s="5"/>
      <c r="W47" s="5"/>
      <c r="X47" s="5"/>
      <c r="Y47" s="5"/>
      <c r="Z47" s="5"/>
      <c r="AA47" s="5"/>
    </row>
    <row r="48" ht="15.75" customHeight="1">
      <c r="A48" s="34" t="s">
        <v>62</v>
      </c>
      <c r="B48" s="51">
        <f t="shared" ref="B48:D48" si="27">+B46-B47</f>
        <v>4878402</v>
      </c>
      <c r="C48" s="51">
        <f t="shared" si="27"/>
        <v>4726721</v>
      </c>
      <c r="D48" s="51">
        <f t="shared" si="27"/>
        <v>11945322</v>
      </c>
      <c r="E48" s="52">
        <v>1.1379563E7</v>
      </c>
      <c r="F48" s="51">
        <f>+F46-F47</f>
        <v>10826273</v>
      </c>
      <c r="G48" s="37">
        <f t="shared" si="24"/>
        <v>0.04971711128</v>
      </c>
      <c r="H48" s="37">
        <f t="shared" si="25"/>
        <v>0.05110623019</v>
      </c>
      <c r="I48" s="37" t="str">
        <f t="shared" si="26"/>
        <v>#REF!</v>
      </c>
      <c r="J48" s="40" t="s">
        <v>63</v>
      </c>
      <c r="K48" s="5"/>
      <c r="L48" s="5"/>
      <c r="M48" s="5"/>
      <c r="N48" s="5"/>
      <c r="O48" s="5"/>
      <c r="P48" s="5"/>
      <c r="Q48" s="5"/>
      <c r="R48" s="5"/>
      <c r="S48" s="5"/>
      <c r="T48" s="5"/>
      <c r="U48" s="5"/>
      <c r="V48" s="5"/>
      <c r="W48" s="5"/>
      <c r="X48" s="5"/>
      <c r="Y48" s="5"/>
      <c r="Z48" s="5"/>
      <c r="AA48" s="5"/>
    </row>
    <row r="49" ht="15.75" customHeight="1">
      <c r="A49" s="34"/>
      <c r="B49" s="51"/>
      <c r="C49" s="51"/>
      <c r="D49" s="51"/>
      <c r="E49" s="51"/>
      <c r="F49" s="51"/>
      <c r="G49" s="37"/>
      <c r="H49" s="37"/>
      <c r="I49" s="37"/>
      <c r="J49" s="40"/>
      <c r="K49" s="5"/>
      <c r="L49" s="5"/>
      <c r="M49" s="5"/>
      <c r="N49" s="5"/>
      <c r="O49" s="5"/>
      <c r="P49" s="5"/>
      <c r="Q49" s="5"/>
      <c r="R49" s="5"/>
      <c r="S49" s="5"/>
      <c r="T49" s="5"/>
      <c r="U49" s="5"/>
      <c r="V49" s="5"/>
      <c r="W49" s="5"/>
      <c r="X49" s="5"/>
      <c r="Y49" s="5"/>
      <c r="Z49" s="5"/>
      <c r="AA49" s="5"/>
    </row>
    <row r="50" ht="15.75" customHeight="1">
      <c r="A50" s="53" t="s">
        <v>64</v>
      </c>
      <c r="B50" s="26"/>
      <c r="C50" s="26"/>
      <c r="D50" s="26"/>
      <c r="E50" s="26"/>
      <c r="F50" s="26"/>
      <c r="G50" s="26"/>
      <c r="H50" s="26"/>
      <c r="I50" s="26"/>
      <c r="J50" s="27"/>
      <c r="K50" s="5"/>
      <c r="L50" s="5"/>
      <c r="M50" s="5"/>
      <c r="N50" s="5"/>
      <c r="O50" s="5"/>
      <c r="P50" s="5"/>
      <c r="Q50" s="5"/>
      <c r="R50" s="5"/>
      <c r="S50" s="5"/>
      <c r="T50" s="5"/>
      <c r="U50" s="5"/>
      <c r="V50" s="5"/>
      <c r="W50" s="5"/>
      <c r="X50" s="5"/>
      <c r="Y50" s="5"/>
      <c r="Z50" s="5"/>
      <c r="AA50" s="5"/>
    </row>
    <row r="51" ht="15.75" customHeight="1">
      <c r="A51" s="34" t="s">
        <v>65</v>
      </c>
      <c r="B51" s="54">
        <f t="shared" ref="B51:F51" si="28">IF(B24=0,0,B21/B24)</f>
        <v>0.4722503936</v>
      </c>
      <c r="C51" s="54">
        <f t="shared" si="28"/>
        <v>0.9154228883</v>
      </c>
      <c r="D51" s="54">
        <f t="shared" si="28"/>
        <v>0.923852672</v>
      </c>
      <c r="E51" s="54">
        <f t="shared" si="28"/>
        <v>0.9236562089</v>
      </c>
      <c r="F51" s="54">
        <f t="shared" si="28"/>
        <v>0.905712055</v>
      </c>
      <c r="G51" s="37">
        <f t="shared" ref="G51:G60" si="30">IF(E51=0,0,+(+D51-E51)/E51)</f>
        <v>0.0002127015424</v>
      </c>
      <c r="H51" s="37">
        <f t="shared" ref="H51:H60" si="31">IF(F51=0,0,+(+E51-F51)/F51)</f>
        <v>0.01981220602</v>
      </c>
      <c r="I51" s="37" t="str">
        <f t="shared" ref="I51:I60" si="32">IF(#REF!=0,0,+(+F51-#REF!)/#REF!)</f>
        <v>#REF!</v>
      </c>
      <c r="J51" s="40" t="s">
        <v>66</v>
      </c>
      <c r="K51" s="5"/>
      <c r="L51" s="5"/>
      <c r="M51" s="5"/>
      <c r="N51" s="5"/>
      <c r="O51" s="5"/>
      <c r="P51" s="5"/>
      <c r="Q51" s="5"/>
      <c r="R51" s="5"/>
      <c r="S51" s="5"/>
      <c r="T51" s="5"/>
      <c r="U51" s="5"/>
      <c r="V51" s="5"/>
      <c r="W51" s="5"/>
      <c r="X51" s="5"/>
      <c r="Y51" s="5"/>
      <c r="Z51" s="5"/>
      <c r="AA51" s="5"/>
    </row>
    <row r="52" ht="15.75" customHeight="1">
      <c r="A52" s="34" t="s">
        <v>67</v>
      </c>
      <c r="B52" s="54">
        <f t="shared" ref="B52:F52" si="29">IF(B24=0,0,B22/B24)</f>
        <v>0.5277496064</v>
      </c>
      <c r="C52" s="54">
        <f t="shared" si="29"/>
        <v>0.06965173907</v>
      </c>
      <c r="D52" s="54">
        <f t="shared" si="29"/>
        <v>0.06151425369</v>
      </c>
      <c r="E52" s="54">
        <f t="shared" si="29"/>
        <v>0.06341797596</v>
      </c>
      <c r="F52" s="54">
        <f t="shared" si="29"/>
        <v>0.08358919566</v>
      </c>
      <c r="G52" s="37">
        <f t="shared" si="30"/>
        <v>-0.03001865383</v>
      </c>
      <c r="H52" s="37">
        <f t="shared" si="31"/>
        <v>-0.2413137194</v>
      </c>
      <c r="I52" s="37" t="str">
        <f t="shared" si="32"/>
        <v>#REF!</v>
      </c>
      <c r="J52" s="40" t="s">
        <v>68</v>
      </c>
      <c r="K52" s="5"/>
      <c r="L52" s="5"/>
      <c r="M52" s="5"/>
      <c r="N52" s="5"/>
      <c r="O52" s="5"/>
      <c r="P52" s="5"/>
      <c r="Q52" s="5"/>
      <c r="R52" s="5"/>
      <c r="S52" s="5"/>
      <c r="T52" s="5"/>
      <c r="U52" s="5"/>
      <c r="V52" s="5"/>
      <c r="W52" s="5"/>
      <c r="X52" s="5"/>
      <c r="Y52" s="5"/>
      <c r="Z52" s="5"/>
      <c r="AA52" s="5"/>
    </row>
    <row r="53" ht="15.75" customHeight="1">
      <c r="A53" s="34" t="s">
        <v>69</v>
      </c>
      <c r="B53" s="54">
        <f t="shared" ref="B53:F53" si="33">IF(B24=0,0,B23/B24)</f>
        <v>0</v>
      </c>
      <c r="C53" s="54">
        <f t="shared" si="33"/>
        <v>0.01492537266</v>
      </c>
      <c r="D53" s="54">
        <f t="shared" si="33"/>
        <v>0.01463307434</v>
      </c>
      <c r="E53" s="54">
        <f t="shared" si="33"/>
        <v>0.01292581517</v>
      </c>
      <c r="F53" s="54">
        <f t="shared" si="33"/>
        <v>0.0106987493</v>
      </c>
      <c r="G53" s="37">
        <f t="shared" si="30"/>
        <v>0.1320813537</v>
      </c>
      <c r="H53" s="37">
        <f t="shared" si="31"/>
        <v>0.2081613294</v>
      </c>
      <c r="I53" s="37" t="str">
        <f t="shared" si="32"/>
        <v>#REF!</v>
      </c>
      <c r="J53" s="40" t="s">
        <v>70</v>
      </c>
      <c r="K53" s="5"/>
      <c r="L53" s="5"/>
      <c r="M53" s="5"/>
      <c r="N53" s="5"/>
      <c r="O53" s="5"/>
      <c r="P53" s="5"/>
      <c r="Q53" s="5"/>
      <c r="R53" s="5"/>
      <c r="S53" s="5"/>
      <c r="T53" s="5"/>
      <c r="U53" s="5"/>
      <c r="V53" s="5"/>
      <c r="W53" s="5"/>
      <c r="X53" s="5"/>
      <c r="Y53" s="5"/>
      <c r="Z53" s="5"/>
      <c r="AA53" s="5"/>
    </row>
    <row r="54" ht="15.75" customHeight="1">
      <c r="A54" s="34" t="s">
        <v>71</v>
      </c>
      <c r="B54" s="55">
        <f t="shared" ref="B54:F54" si="34">IF(B16=0,0,B23/B16)</f>
        <v>0</v>
      </c>
      <c r="C54" s="55">
        <f t="shared" si="34"/>
        <v>0.05782447609</v>
      </c>
      <c r="D54" s="55">
        <f t="shared" si="34"/>
        <v>0.04685474841</v>
      </c>
      <c r="E54" s="55">
        <f t="shared" si="34"/>
        <v>0.04209780948</v>
      </c>
      <c r="F54" s="55">
        <f t="shared" si="34"/>
        <v>0.03619428538</v>
      </c>
      <c r="G54" s="37">
        <f t="shared" si="30"/>
        <v>0.1129973027</v>
      </c>
      <c r="H54" s="37">
        <f t="shared" si="31"/>
        <v>0.1631065247</v>
      </c>
      <c r="I54" s="37" t="str">
        <f t="shared" si="32"/>
        <v>#REF!</v>
      </c>
      <c r="J54" s="40" t="s">
        <v>72</v>
      </c>
      <c r="K54" s="5"/>
      <c r="L54" s="5"/>
      <c r="M54" s="5"/>
      <c r="N54" s="5"/>
      <c r="O54" s="5"/>
      <c r="P54" s="5"/>
      <c r="Q54" s="5"/>
      <c r="R54" s="5"/>
      <c r="S54" s="5"/>
      <c r="T54" s="5"/>
      <c r="U54" s="5"/>
      <c r="V54" s="5"/>
      <c r="W54" s="5"/>
      <c r="X54" s="5"/>
      <c r="Y54" s="5"/>
      <c r="Z54" s="5"/>
      <c r="AA54" s="5"/>
    </row>
    <row r="55" ht="15.75" customHeight="1">
      <c r="A55" s="34" t="s">
        <v>73</v>
      </c>
      <c r="B55" s="54">
        <f t="shared" ref="B55:F55" si="35">+IF(B30=0,0,B28/B30)</f>
        <v>1</v>
      </c>
      <c r="C55" s="54">
        <f t="shared" si="35"/>
        <v>1</v>
      </c>
      <c r="D55" s="54">
        <f t="shared" si="35"/>
        <v>1</v>
      </c>
      <c r="E55" s="54">
        <f t="shared" si="35"/>
        <v>1</v>
      </c>
      <c r="F55" s="54">
        <f t="shared" si="35"/>
        <v>1</v>
      </c>
      <c r="G55" s="37">
        <f t="shared" si="30"/>
        <v>0</v>
      </c>
      <c r="H55" s="37">
        <f t="shared" si="31"/>
        <v>0</v>
      </c>
      <c r="I55" s="37" t="str">
        <f t="shared" si="32"/>
        <v>#REF!</v>
      </c>
      <c r="J55" s="40" t="s">
        <v>74</v>
      </c>
      <c r="K55" s="5"/>
      <c r="L55" s="5"/>
      <c r="M55" s="5"/>
      <c r="N55" s="5"/>
      <c r="O55" s="5"/>
      <c r="P55" s="5"/>
      <c r="Q55" s="5"/>
      <c r="R55" s="5"/>
      <c r="S55" s="5"/>
      <c r="T55" s="5"/>
      <c r="U55" s="5"/>
      <c r="V55" s="5"/>
      <c r="W55" s="5"/>
      <c r="X55" s="5"/>
      <c r="Y55" s="5"/>
      <c r="Z55" s="5"/>
      <c r="AA55" s="5"/>
    </row>
    <row r="56" ht="15.75" customHeight="1">
      <c r="A56" s="34" t="s">
        <v>75</v>
      </c>
      <c r="B56" s="54">
        <f t="shared" ref="B56:F56" si="36">IF(B28=0,0,B27/B28)</f>
        <v>0.46717411</v>
      </c>
      <c r="C56" s="54">
        <f t="shared" si="36"/>
        <v>0.4699999017</v>
      </c>
      <c r="D56" s="54">
        <f t="shared" si="36"/>
        <v>0.5751504764</v>
      </c>
      <c r="E56" s="54">
        <f t="shared" si="36"/>
        <v>0.6396027796</v>
      </c>
      <c r="F56" s="54">
        <f t="shared" si="36"/>
        <v>0.8053861688</v>
      </c>
      <c r="G56" s="37">
        <f t="shared" si="30"/>
        <v>-0.1007692668</v>
      </c>
      <c r="H56" s="37">
        <f t="shared" si="31"/>
        <v>-0.2058433527</v>
      </c>
      <c r="I56" s="37" t="str">
        <f t="shared" si="32"/>
        <v>#REF!</v>
      </c>
      <c r="J56" s="40" t="s">
        <v>76</v>
      </c>
      <c r="K56" s="5"/>
      <c r="L56" s="5"/>
      <c r="M56" s="5"/>
      <c r="N56" s="5"/>
      <c r="O56" s="5"/>
      <c r="P56" s="5"/>
      <c r="Q56" s="5"/>
      <c r="R56" s="5"/>
      <c r="S56" s="5"/>
      <c r="T56" s="5"/>
      <c r="U56" s="5"/>
      <c r="V56" s="5"/>
      <c r="W56" s="5"/>
      <c r="X56" s="5"/>
      <c r="Y56" s="5"/>
      <c r="Z56" s="5"/>
      <c r="AA56" s="5"/>
    </row>
    <row r="57" ht="15.75" customHeight="1">
      <c r="A57" s="34" t="s">
        <v>77</v>
      </c>
      <c r="B57" s="56">
        <f t="shared" ref="B57:F57" si="37">IF(B24=0,0,(B48/(B24/12)))</f>
        <v>60.27437531</v>
      </c>
      <c r="C57" s="56">
        <f t="shared" si="37"/>
        <v>15.09326521</v>
      </c>
      <c r="D57" s="56">
        <f t="shared" si="37"/>
        <v>10.7549603</v>
      </c>
      <c r="E57" s="56">
        <f t="shared" si="37"/>
        <v>10.02676447</v>
      </c>
      <c r="F57" s="56">
        <f t="shared" si="37"/>
        <v>8.816114424</v>
      </c>
      <c r="G57" s="37">
        <f t="shared" si="30"/>
        <v>0.07262520585</v>
      </c>
      <c r="H57" s="37">
        <f t="shared" si="31"/>
        <v>0.1373224064</v>
      </c>
      <c r="I57" s="37" t="str">
        <f t="shared" si="32"/>
        <v>#REF!</v>
      </c>
      <c r="J57" s="40" t="s">
        <v>78</v>
      </c>
      <c r="K57" s="5"/>
      <c r="L57" s="5"/>
      <c r="M57" s="5"/>
      <c r="N57" s="5"/>
      <c r="O57" s="5"/>
      <c r="P57" s="5"/>
      <c r="Q57" s="5"/>
      <c r="R57" s="5"/>
      <c r="S57" s="5"/>
      <c r="T57" s="5"/>
      <c r="U57" s="5"/>
      <c r="V57" s="5"/>
      <c r="W57" s="5"/>
      <c r="X57" s="5"/>
      <c r="Y57" s="5"/>
      <c r="Z57" s="5"/>
      <c r="AA57" s="5"/>
    </row>
    <row r="58" ht="15.75" customHeight="1">
      <c r="A58" s="34" t="s">
        <v>79</v>
      </c>
      <c r="B58" s="57">
        <f>IF(B47=0,0,(B28/(B24/12)))</f>
        <v>48.6883661</v>
      </c>
      <c r="C58" s="57">
        <f t="shared" ref="C58:E58" si="38">IF(C47=0,0,C46/C47)</f>
        <v>3.315778205</v>
      </c>
      <c r="D58" s="57">
        <f t="shared" si="38"/>
        <v>3.226023743</v>
      </c>
      <c r="E58" s="57">
        <f t="shared" si="38"/>
        <v>2.865091505</v>
      </c>
      <c r="F58" s="57">
        <f>IF(F27=0,0,F46/F47)</f>
        <v>2.521027186</v>
      </c>
      <c r="G58" s="37">
        <f t="shared" si="30"/>
        <v>0.1259758151</v>
      </c>
      <c r="H58" s="37">
        <f t="shared" si="31"/>
        <v>0.1364778299</v>
      </c>
      <c r="I58" s="37" t="str">
        <f t="shared" si="32"/>
        <v>#REF!</v>
      </c>
      <c r="J58" s="40" t="s">
        <v>80</v>
      </c>
      <c r="K58" s="5"/>
      <c r="L58" s="5"/>
      <c r="M58" s="5"/>
      <c r="N58" s="5"/>
      <c r="O58" s="5"/>
      <c r="P58" s="5"/>
      <c r="Q58" s="5"/>
      <c r="R58" s="5"/>
      <c r="S58" s="5"/>
      <c r="T58" s="5"/>
      <c r="U58" s="5"/>
      <c r="V58" s="5"/>
      <c r="W58" s="5"/>
      <c r="X58" s="5"/>
      <c r="Y58" s="5"/>
      <c r="Z58" s="5"/>
      <c r="AA58" s="5"/>
    </row>
    <row r="59" ht="15.75" customHeight="1">
      <c r="A59" s="34" t="s">
        <v>81</v>
      </c>
      <c r="B59" s="57">
        <f>IF(B24=0,0,(B28/(B24/12)))</f>
        <v>48.6883661</v>
      </c>
      <c r="C59" s="57">
        <f t="shared" ref="C59:F59" si="39">IF(C28=0,0,(C28/(C24/12)))</f>
        <v>13.6402571</v>
      </c>
      <c r="D59" s="57">
        <f t="shared" si="39"/>
        <v>9.256201323</v>
      </c>
      <c r="E59" s="57">
        <f t="shared" si="39"/>
        <v>8.354508197</v>
      </c>
      <c r="F59" s="57">
        <f t="shared" si="39"/>
        <v>7.006521054</v>
      </c>
      <c r="G59" s="37">
        <f t="shared" si="30"/>
        <v>0.1079289295</v>
      </c>
      <c r="H59" s="37">
        <f t="shared" si="31"/>
        <v>0.192390365</v>
      </c>
      <c r="I59" s="37" t="str">
        <f t="shared" si="32"/>
        <v>#REF!</v>
      </c>
      <c r="J59" s="42" t="s">
        <v>82</v>
      </c>
      <c r="K59" s="5"/>
      <c r="L59" s="5"/>
      <c r="M59" s="5"/>
      <c r="N59" s="5"/>
      <c r="O59" s="5"/>
      <c r="P59" s="5"/>
      <c r="Q59" s="5"/>
      <c r="R59" s="5"/>
      <c r="S59" s="5"/>
      <c r="T59" s="5"/>
      <c r="U59" s="5"/>
      <c r="V59" s="5"/>
      <c r="W59" s="5"/>
      <c r="X59" s="5"/>
      <c r="Y59" s="5"/>
      <c r="Z59" s="5"/>
      <c r="AA59" s="5"/>
    </row>
    <row r="60" ht="15.75" customHeight="1">
      <c r="A60" s="34" t="s">
        <v>83</v>
      </c>
      <c r="B60" s="57">
        <f t="shared" ref="B60:F60" si="40">+IF(B26=0,0,B27/B26)</f>
        <v>0.3016317135</v>
      </c>
      <c r="C60" s="57">
        <f t="shared" si="40"/>
        <v>0.3159908336</v>
      </c>
      <c r="D60" s="57">
        <f t="shared" si="40"/>
        <v>0.3645739647</v>
      </c>
      <c r="E60" s="57">
        <f t="shared" si="40"/>
        <v>0.3892467379</v>
      </c>
      <c r="F60" s="57">
        <f t="shared" si="40"/>
        <v>0.4461018826</v>
      </c>
      <c r="G60" s="37">
        <f t="shared" si="30"/>
        <v>-0.0633859473</v>
      </c>
      <c r="H60" s="37">
        <f t="shared" si="31"/>
        <v>-0.1274487891</v>
      </c>
      <c r="I60" s="37" t="str">
        <f t="shared" si="32"/>
        <v>#REF!</v>
      </c>
      <c r="J60" s="40" t="s">
        <v>84</v>
      </c>
      <c r="K60" s="5"/>
      <c r="L60" s="5"/>
      <c r="M60" s="5"/>
      <c r="N60" s="5"/>
      <c r="O60" s="5"/>
      <c r="P60" s="5"/>
      <c r="Q60" s="5"/>
      <c r="R60" s="5"/>
      <c r="S60" s="5"/>
      <c r="T60" s="5"/>
      <c r="U60" s="5"/>
      <c r="V60" s="5"/>
      <c r="W60" s="5"/>
      <c r="X60" s="5"/>
      <c r="Y60" s="5"/>
      <c r="Z60" s="5"/>
      <c r="AA60" s="5"/>
    </row>
    <row r="61" ht="15.75" customHeight="1">
      <c r="A61" s="58" t="s">
        <v>85</v>
      </c>
      <c r="B61" s="26"/>
      <c r="C61" s="26"/>
      <c r="D61" s="26"/>
      <c r="E61" s="26"/>
      <c r="F61" s="26"/>
      <c r="G61" s="26"/>
      <c r="H61" s="26"/>
      <c r="I61" s="26"/>
      <c r="J61" s="27"/>
      <c r="K61" s="5"/>
      <c r="L61" s="5"/>
      <c r="M61" s="5"/>
      <c r="N61" s="5"/>
      <c r="O61" s="5"/>
      <c r="P61" s="5"/>
      <c r="Q61" s="5"/>
      <c r="R61" s="5"/>
      <c r="S61" s="5"/>
      <c r="T61" s="5"/>
      <c r="U61" s="5"/>
      <c r="V61" s="5"/>
      <c r="W61" s="5"/>
      <c r="X61" s="5"/>
      <c r="Y61" s="5"/>
      <c r="Z61" s="5"/>
      <c r="AA61" s="5"/>
    </row>
    <row r="62" ht="66.0" customHeight="1">
      <c r="A62" s="59"/>
      <c r="B62" s="26"/>
      <c r="C62" s="26"/>
      <c r="D62" s="26"/>
      <c r="E62" s="26"/>
      <c r="F62" s="26"/>
      <c r="G62" s="26"/>
      <c r="H62" s="26"/>
      <c r="I62" s="26"/>
      <c r="J62" s="27"/>
      <c r="K62" s="5"/>
      <c r="L62" s="5"/>
      <c r="M62" s="5"/>
      <c r="N62" s="5"/>
      <c r="O62" s="5"/>
      <c r="P62" s="5"/>
      <c r="Q62" s="5"/>
      <c r="R62" s="5"/>
      <c r="S62" s="5"/>
      <c r="T62" s="5"/>
      <c r="U62" s="5"/>
      <c r="V62" s="5"/>
      <c r="W62" s="5"/>
      <c r="X62" s="5"/>
      <c r="Y62" s="5"/>
      <c r="Z62" s="5"/>
      <c r="AA62" s="5"/>
    </row>
    <row r="63" ht="15.75" customHeight="1">
      <c r="A63" s="5"/>
      <c r="B63" s="60" t="s">
        <v>45</v>
      </c>
      <c r="C63" s="60" t="s">
        <v>45</v>
      </c>
      <c r="D63" s="61"/>
      <c r="E63" s="61"/>
      <c r="F63" s="5"/>
      <c r="G63" s="5"/>
      <c r="H63" s="5"/>
      <c r="I63" s="5"/>
      <c r="J63" s="5"/>
      <c r="K63" s="5"/>
      <c r="L63" s="5"/>
      <c r="M63" s="5"/>
      <c r="N63" s="5"/>
      <c r="O63" s="5"/>
      <c r="P63" s="5"/>
      <c r="Q63" s="5"/>
      <c r="R63" s="5"/>
      <c r="S63" s="5"/>
      <c r="T63" s="5"/>
      <c r="U63" s="5"/>
      <c r="V63" s="5"/>
      <c r="W63" s="5"/>
      <c r="X63" s="5"/>
      <c r="Y63" s="5"/>
      <c r="Z63" s="5"/>
      <c r="AA63" s="5"/>
    </row>
    <row r="64" ht="15.75" customHeight="1">
      <c r="A64" s="5"/>
      <c r="B64" s="60" t="s">
        <v>44</v>
      </c>
      <c r="C64" s="60" t="s">
        <v>44</v>
      </c>
      <c r="D64" s="61"/>
      <c r="E64" s="61"/>
      <c r="F64" s="5"/>
      <c r="G64" s="5"/>
      <c r="H64" s="5"/>
      <c r="I64" s="5"/>
      <c r="J64" s="5"/>
      <c r="K64" s="5"/>
      <c r="L64" s="5"/>
      <c r="M64" s="5"/>
      <c r="N64" s="5"/>
      <c r="O64" s="5"/>
      <c r="P64" s="5"/>
      <c r="Q64" s="5"/>
      <c r="R64" s="5"/>
      <c r="S64" s="5"/>
      <c r="T64" s="5"/>
      <c r="U64" s="5"/>
      <c r="V64" s="5"/>
      <c r="W64" s="5"/>
      <c r="X64" s="5"/>
      <c r="Y64" s="5"/>
      <c r="Z64" s="5"/>
      <c r="AA64" s="5"/>
    </row>
    <row r="65" ht="15.75" customHeight="1">
      <c r="A65" s="5"/>
      <c r="B65" s="60" t="s">
        <v>54</v>
      </c>
      <c r="C65" s="60" t="s">
        <v>54</v>
      </c>
      <c r="D65" s="61"/>
      <c r="E65" s="61"/>
      <c r="F65" s="5"/>
      <c r="G65" s="5"/>
      <c r="H65" s="5"/>
      <c r="I65" s="5"/>
      <c r="J65" s="5"/>
      <c r="K65" s="5"/>
      <c r="L65" s="5"/>
      <c r="M65" s="5"/>
      <c r="N65" s="5"/>
      <c r="O65" s="5"/>
      <c r="P65" s="5"/>
      <c r="Q65" s="5"/>
      <c r="R65" s="5"/>
      <c r="S65" s="5"/>
      <c r="T65" s="5"/>
      <c r="U65" s="5"/>
      <c r="V65" s="5"/>
      <c r="W65" s="5"/>
      <c r="X65" s="5"/>
      <c r="Y65" s="5"/>
      <c r="Z65" s="5"/>
      <c r="AA65" s="5"/>
    </row>
    <row r="66" ht="15.75" customHeight="1">
      <c r="A66" s="5"/>
      <c r="B66" s="60" t="s">
        <v>56</v>
      </c>
      <c r="C66" s="60" t="s">
        <v>56</v>
      </c>
      <c r="D66" s="61"/>
      <c r="E66" s="61"/>
      <c r="F66" s="5"/>
      <c r="G66" s="5"/>
      <c r="H66" s="5"/>
      <c r="I66" s="5"/>
      <c r="J66" s="5"/>
      <c r="K66" s="5"/>
      <c r="L66" s="5"/>
      <c r="M66" s="5"/>
      <c r="N66" s="5"/>
      <c r="O66" s="5"/>
      <c r="P66" s="5"/>
      <c r="Q66" s="5"/>
      <c r="R66" s="5"/>
      <c r="S66" s="5"/>
      <c r="T66" s="5"/>
      <c r="U66" s="5"/>
      <c r="V66" s="5"/>
      <c r="W66" s="5"/>
      <c r="X66" s="5"/>
      <c r="Y66" s="5"/>
      <c r="Z66" s="5"/>
      <c r="AA66" s="5"/>
    </row>
    <row r="67" ht="15.75" customHeight="1">
      <c r="A67" s="5"/>
      <c r="B67" s="60" t="s">
        <v>55</v>
      </c>
      <c r="C67" s="60" t="s">
        <v>55</v>
      </c>
      <c r="D67" s="61"/>
      <c r="E67" s="61"/>
      <c r="F67" s="5"/>
      <c r="G67" s="5"/>
      <c r="H67" s="5"/>
      <c r="I67" s="5"/>
      <c r="J67" s="5"/>
      <c r="K67" s="5"/>
      <c r="L67" s="5"/>
      <c r="M67" s="5"/>
      <c r="N67" s="5"/>
      <c r="O67" s="5"/>
      <c r="P67" s="5"/>
      <c r="Q67" s="5"/>
      <c r="R67" s="5"/>
      <c r="S67" s="5"/>
      <c r="T67" s="5"/>
      <c r="U67" s="5"/>
      <c r="V67" s="5"/>
      <c r="W67" s="5"/>
      <c r="X67" s="5"/>
      <c r="Y67" s="5"/>
      <c r="Z67" s="5"/>
      <c r="AA67" s="5"/>
    </row>
    <row r="68" ht="15.75" customHeight="1">
      <c r="A68" s="5"/>
      <c r="B68" s="60" t="s">
        <v>86</v>
      </c>
      <c r="C68" s="60" t="s">
        <v>86</v>
      </c>
      <c r="D68" s="61"/>
      <c r="E68" s="61"/>
      <c r="F68" s="5"/>
      <c r="G68" s="5"/>
      <c r="H68" s="5"/>
      <c r="I68" s="5"/>
      <c r="J68" s="5"/>
      <c r="K68" s="5"/>
      <c r="L68" s="5"/>
      <c r="M68" s="5"/>
      <c r="N68" s="5"/>
      <c r="O68" s="5"/>
      <c r="P68" s="5"/>
      <c r="Q68" s="5"/>
      <c r="R68" s="5"/>
      <c r="S68" s="5"/>
      <c r="T68" s="5"/>
      <c r="U68" s="5"/>
      <c r="V68" s="5"/>
      <c r="W68" s="5"/>
      <c r="X68" s="5"/>
      <c r="Y68" s="5"/>
      <c r="Z68" s="5"/>
      <c r="AA68" s="5"/>
    </row>
    <row r="69" ht="15.75" customHeight="1">
      <c r="A69" s="5"/>
      <c r="B69" s="60" t="s">
        <v>87</v>
      </c>
      <c r="C69" s="60" t="s">
        <v>87</v>
      </c>
      <c r="D69" s="61"/>
      <c r="E69" s="61"/>
      <c r="F69" s="5"/>
      <c r="G69" s="5"/>
      <c r="H69" s="5"/>
      <c r="I69" s="5"/>
      <c r="J69" s="5"/>
      <c r="K69" s="5"/>
      <c r="L69" s="5"/>
      <c r="M69" s="5"/>
      <c r="N69" s="5"/>
      <c r="O69" s="5"/>
      <c r="P69" s="5"/>
      <c r="Q69" s="5"/>
      <c r="R69" s="5"/>
      <c r="S69" s="5"/>
      <c r="T69" s="5"/>
      <c r="U69" s="5"/>
      <c r="V69" s="5"/>
      <c r="W69" s="5"/>
      <c r="X69" s="5"/>
      <c r="Y69" s="5"/>
      <c r="Z69" s="5"/>
      <c r="AA69" s="5"/>
    </row>
    <row r="70" ht="15.75" customHeight="1">
      <c r="A70" s="5"/>
      <c r="B70" s="61"/>
      <c r="C70" s="61"/>
      <c r="D70" s="61"/>
      <c r="E70" s="61"/>
      <c r="F70" s="5"/>
      <c r="G70" s="5"/>
      <c r="H70" s="5"/>
      <c r="I70" s="5"/>
      <c r="J70" s="5"/>
      <c r="K70" s="5"/>
      <c r="L70" s="5"/>
      <c r="M70" s="5"/>
      <c r="N70" s="5"/>
      <c r="O70" s="5"/>
      <c r="P70" s="5"/>
      <c r="Q70" s="5"/>
      <c r="R70" s="5"/>
      <c r="S70" s="5"/>
      <c r="T70" s="5"/>
      <c r="U70" s="5"/>
      <c r="V70" s="5"/>
      <c r="W70" s="5"/>
      <c r="X70" s="5"/>
      <c r="Y70" s="5"/>
      <c r="Z70" s="5"/>
      <c r="AA70" s="5"/>
    </row>
    <row r="71" ht="15.75" customHeight="1">
      <c r="A71" s="5"/>
      <c r="B71" s="61"/>
      <c r="C71" s="61"/>
      <c r="D71" s="61"/>
      <c r="E71" s="61"/>
      <c r="F71" s="5"/>
      <c r="G71" s="5"/>
      <c r="H71" s="5"/>
      <c r="I71" s="5"/>
      <c r="J71" s="5"/>
      <c r="K71" s="5"/>
      <c r="L71" s="5"/>
      <c r="M71" s="5"/>
      <c r="N71" s="5"/>
      <c r="O71" s="5"/>
      <c r="P71" s="5"/>
      <c r="Q71" s="5"/>
      <c r="R71" s="5"/>
      <c r="S71" s="5"/>
      <c r="T71" s="5"/>
      <c r="U71" s="5"/>
      <c r="V71" s="5"/>
      <c r="W71" s="5"/>
      <c r="X71" s="5"/>
      <c r="Y71" s="5"/>
      <c r="Z71" s="5"/>
      <c r="AA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F1"/>
    <mergeCell ref="G1:H1"/>
    <mergeCell ref="A3:J3"/>
    <mergeCell ref="A4:J4"/>
    <mergeCell ref="A5:J5"/>
    <mergeCell ref="A6:J6"/>
    <mergeCell ref="A10:J10"/>
    <mergeCell ref="A37:J37"/>
    <mergeCell ref="A42:J42"/>
    <mergeCell ref="A43:J43"/>
    <mergeCell ref="A45:J45"/>
    <mergeCell ref="A50:J50"/>
    <mergeCell ref="A61:J61"/>
    <mergeCell ref="A62:J62"/>
    <mergeCell ref="A14:J14"/>
    <mergeCell ref="A20:J20"/>
    <mergeCell ref="A25:J25"/>
    <mergeCell ref="A31:J31"/>
    <mergeCell ref="A33:J33"/>
    <mergeCell ref="A35:J35"/>
    <mergeCell ref="A36:J36"/>
  </mergeCells>
  <dataValidations>
    <dataValidation type="list" allowBlank="1" showErrorMessage="1" sqref="B34:F34">
      <formula1>$C$63:$C$64</formula1>
    </dataValidation>
    <dataValidation type="list" allowBlank="1" showInputMessage="1" showErrorMessage="1" prompt="Select from list:" sqref="B41:F41">
      <formula1>$C$65:$C$69</formula1>
    </dataValidation>
  </dataValidations>
  <printOptions horizontalCentered="1"/>
  <pageMargins bottom="1.0" footer="0.0" header="0.0" left="0.75" right="0.75" top="1.0"/>
  <pageSetup paperSize="5" orientation="landscape"/>
  <rowBreaks count="2" manualBreakCount="2">
    <brk id="32" man="1"/>
    <brk id="66" man="1"/>
  </rowBreaks>
  <colBreaks count="2" manualBreakCount="2">
    <brk man="1"/>
    <brk id="10" man="1"/>
  </colBreaks>
  <drawing r:id="rId4"/>
  <legacyDrawing r:id="rId5"/>
</worksheet>
</file>